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61" windowWidth="13020" windowHeight="10185" activeTab="0"/>
  </bookViews>
  <sheets>
    <sheet name="PLAN" sheetId="1" r:id="rId1"/>
    <sheet name="DESCRIPTION" sheetId="2" r:id="rId2"/>
  </sheets>
  <definedNames>
    <definedName name="_xlnm.Print_Area" localSheetId="0">'PLAN'!$A$1:$R$54</definedName>
  </definedNames>
  <calcPr fullCalcOnLoad="1"/>
</workbook>
</file>

<file path=xl/sharedStrings.xml><?xml version="1.0" encoding="utf-8"?>
<sst xmlns="http://schemas.openxmlformats.org/spreadsheetml/2006/main" count="221" uniqueCount="129">
  <si>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</si>
  <si>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</si>
  <si>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</si>
  <si>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</si>
  <si>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</si>
  <si>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</si>
  <si>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</si>
  <si>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</si>
  <si>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</si>
  <si>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</si>
  <si>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</si>
  <si>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</si>
  <si>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</si>
  <si>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</si>
  <si>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</si>
  <si>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</si>
  <si>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</si>
  <si>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</si>
  <si>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</si>
  <si>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</si>
  <si>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</si>
  <si>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</si>
  <si>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</si>
  <si>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</si>
  <si>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</si>
  <si>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</si>
  <si>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</si>
  <si>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</si>
  <si>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</si>
  <si>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</si>
  <si>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</si>
  <si>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</si>
  <si>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</si>
  <si>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</si>
  <si>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</si>
  <si>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</si>
  <si>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</si>
  <si>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</si>
  <si>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</si>
  <si>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</si>
  <si>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</si>
  <si>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</si>
  <si>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</si>
  <si>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</si>
  <si>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</si>
  <si>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</si>
  <si>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</si>
  <si>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</si>
  <si>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</si>
  <si>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</si>
  <si>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</si>
  <si>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</si>
  <si>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</si>
  <si>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</si>
  <si>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</si>
  <si>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</si>
  <si>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</si>
  <si>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</si>
  <si>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</si>
  <si>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</si>
  <si>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</si>
  <si>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</si>
  <si>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 xml:space="preserve">I </t>
  </si>
  <si>
    <t>K</t>
  </si>
  <si>
    <t xml:space="preserve">Compiled by:  </t>
  </si>
  <si>
    <t>Maria C. Knox</t>
  </si>
  <si>
    <t>Financial Management Analyst II</t>
  </si>
  <si>
    <t>Office of Executive Vice President and Provost</t>
  </si>
  <si>
    <t>Murfreesboro, TN 37132</t>
  </si>
  <si>
    <t>v. 615.898.5184     f. 615.898.5029</t>
  </si>
  <si>
    <t>Peck Hall 203</t>
  </si>
  <si>
    <t>2010-2011</t>
  </si>
  <si>
    <t>2010-2011 Total Technology Access Fee</t>
  </si>
  <si>
    <t>Description of Technology Access Fee Proposals &amp; Costs - July 1, 2010</t>
  </si>
  <si>
    <t>University Computer Lab at BAS (1171)</t>
  </si>
  <si>
    <t>University Computer Lab at Walker Library (1172)</t>
  </si>
  <si>
    <t>University Computer Lab at LRC (1173)</t>
  </si>
  <si>
    <t>Adaptive Technologies Computer Lab at Walker Library (1174)</t>
  </si>
  <si>
    <t>University Computer Lab at KOM (1179)</t>
  </si>
  <si>
    <t>University Help Desk (1184)</t>
  </si>
  <si>
    <t>Campus emergency repair and replacement (1170)</t>
  </si>
  <si>
    <t>and computer labs (1198)</t>
  </si>
  <si>
    <t>Computer upgrades for the University Computer Lab at Walker Library (1123)</t>
  </si>
  <si>
    <t>Adaptive Technologies Computer Lab at Walker Library equipment and upgrades (1126)</t>
  </si>
  <si>
    <t>Computer upgrades for the University Computer Lab at KOM (1138)</t>
  </si>
  <si>
    <t>Computer upgrades for the University Computer Lab at LRC (1143)</t>
  </si>
  <si>
    <t>Computer upgrades for the University Computer Lab at BAS (1148)</t>
  </si>
  <si>
    <t>Library electronic databases available on the Internet (1183)</t>
  </si>
  <si>
    <t>Purchase recurring annual maintenance/license for academic support software (1185)</t>
  </si>
  <si>
    <t>Purchase Microsoft software for university server (1186)</t>
  </si>
  <si>
    <t>Purchase PC virus protection for university server (1187)</t>
  </si>
  <si>
    <t>Purchase MAC virus protection for university server (1188)</t>
  </si>
  <si>
    <t>Classroom AMX Upgrade (1189)</t>
  </si>
  <si>
    <t>Upgrade wireless network (1190)</t>
  </si>
  <si>
    <t>FRANK Replacement (1191)</t>
  </si>
  <si>
    <t>Network Upgrade Workgroup Switch Replacement (1192)</t>
  </si>
  <si>
    <t>University-wide Active Directory Upgrade (1193)</t>
  </si>
  <si>
    <t>PiplineMT Upgrade (1194)</t>
  </si>
  <si>
    <t>CopySense for Wireless (1195)</t>
  </si>
  <si>
    <t>Master Classroom upgrades for Art (1102)</t>
  </si>
  <si>
    <t>Master Classroom upgrades for Nursing (1108)</t>
  </si>
  <si>
    <t>Master Classroom upgrades for Music (1115)</t>
  </si>
  <si>
    <t>Software upgrades for Human Sciences (1125)</t>
  </si>
  <si>
    <t>Portable Master Classrooms for Continuing Education and Distance Learning (1130)</t>
  </si>
  <si>
    <t>New Master Classroom for Electronic Media Communications (1131)</t>
  </si>
  <si>
    <t>Portable Master Classrooms for History (1133)</t>
  </si>
  <si>
    <t>New Master Classroom for Mathematical Sciences (1140)</t>
  </si>
  <si>
    <t>Master Classroom upgrades and Portable Master Classroom for College of Liberal Arts (1141)</t>
  </si>
  <si>
    <t>New Master Classroom for Economics and Finance (1146)</t>
  </si>
  <si>
    <t>Equipment for the Dairy Farm in Agribusiness and Agriscience (1100)</t>
  </si>
  <si>
    <t>Lighting and Sound upgrades for Speech and Theatre (1111)</t>
  </si>
  <si>
    <t>Sound upgrades in Tucker Theater and equipment upgrades in the MIDI lab for Recording Industry (1118)</t>
  </si>
  <si>
    <t>Equipment for Economics (1144)</t>
  </si>
  <si>
    <t>Fume Hood replacement for the College of Basic and Applied Sciences (1128)</t>
  </si>
  <si>
    <t>Equipment upgrades for Health and Human Performance (1136)</t>
  </si>
  <si>
    <t>Weapons Simulator for Military Science (1139)</t>
  </si>
  <si>
    <t>Difference in encumbrances</t>
  </si>
  <si>
    <t>Prior Year Projects</t>
  </si>
  <si>
    <t>Surplus(Deficit)</t>
  </si>
  <si>
    <t>**</t>
  </si>
  <si>
    <t>Current Year Revenue</t>
  </si>
  <si>
    <t>*</t>
  </si>
  <si>
    <t xml:space="preserve">ACTUAL SPENDING PLAN </t>
  </si>
  <si>
    <t>2011-2012 carry forward amount is due to incomplete construction projects.</t>
  </si>
  <si>
    <t>These projects are expected to be completed in the next fiscal year.</t>
  </si>
  <si>
    <t xml:space="preserve">Please note that the carry forward by pools in 2010-2011 will not match previous </t>
  </si>
  <si>
    <t>years due to a recalculation of revenue carry forward by the Business Office.</t>
  </si>
  <si>
    <t>Carry forward from PY</t>
  </si>
  <si>
    <t>Carry forward for 2011-2012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</si>
</sst>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6" fontId="2" fillId="0" borderId="0" xfId="42" applyNumberFormat="1" applyFont="1" applyFill="1" applyAlignment="1">
      <alignment/>
    </xf>
    <xf numFmtId="166" fontId="1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0.28125" style="8" bestFit="1" customWidth="1"/>
    <col min="4" max="4" width="2.7109375" style="8" customWidth="1"/>
    <col min="5" max="5" width="10.28125" style="9" bestFit="1" customWidth="1"/>
    <col min="6" max="6" width="3.7109375" style="8" customWidth="1"/>
    <col min="7" max="7" width="12.85156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1" customFormat="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4" spans="1:18" s="1" customFormat="1" ht="12.7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1" customFormat="1" ht="12.75">
      <c r="A5" s="47" t="s">
        <v>71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12.75">
      <c r="A6" s="47" t="s">
        <v>122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8" spans="1:18" ht="14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11" spans="1:18" ht="12.75">
      <c r="A11" s="45" t="s">
        <v>5</v>
      </c>
      <c r="B11" s="45"/>
      <c r="C11" s="45"/>
      <c r="D11" s="45"/>
      <c r="E11" s="45"/>
      <c r="F11" s="11"/>
      <c r="G11" s="45" t="s">
        <v>6</v>
      </c>
      <c r="H11" s="45"/>
      <c r="I11" s="45"/>
      <c r="J11" s="45"/>
      <c r="K11" s="45"/>
      <c r="L11" s="11"/>
      <c r="M11" s="44" t="s">
        <v>72</v>
      </c>
      <c r="N11" s="44"/>
      <c r="O11" s="44"/>
      <c r="P11" s="44"/>
      <c r="Q11" s="44"/>
      <c r="R11" s="11"/>
    </row>
    <row r="12" spans="1:18" ht="12.75">
      <c r="A12" s="43" t="s">
        <v>14</v>
      </c>
      <c r="B12" s="43"/>
      <c r="C12" s="43"/>
      <c r="D12" s="43"/>
      <c r="E12" s="43"/>
      <c r="F12" s="11"/>
      <c r="G12" s="43" t="s">
        <v>15</v>
      </c>
      <c r="H12" s="43"/>
      <c r="I12" s="43"/>
      <c r="J12" s="43"/>
      <c r="K12" s="43"/>
      <c r="L12" s="12"/>
      <c r="M12" s="43" t="s">
        <v>16</v>
      </c>
      <c r="N12" s="43"/>
      <c r="O12" s="43"/>
      <c r="P12" s="43"/>
      <c r="Q12" s="43"/>
      <c r="R12" s="11"/>
    </row>
    <row r="13" spans="6:18" ht="12.75">
      <c r="F13" s="11"/>
      <c r="L13" s="11"/>
      <c r="R13" s="11"/>
    </row>
    <row r="14" spans="3:18" ht="12.75">
      <c r="C14" s="45" t="s">
        <v>4</v>
      </c>
      <c r="D14" s="45"/>
      <c r="E14" s="45"/>
      <c r="F14" s="11"/>
      <c r="G14" s="13"/>
      <c r="H14" s="13"/>
      <c r="I14" s="45" t="s">
        <v>4</v>
      </c>
      <c r="J14" s="45"/>
      <c r="K14" s="45"/>
      <c r="L14" s="12"/>
      <c r="M14" s="14"/>
      <c r="N14" s="13"/>
      <c r="O14" s="45" t="s">
        <v>4</v>
      </c>
      <c r="P14" s="45"/>
      <c r="Q14" s="45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14">
        <v>366306</v>
      </c>
      <c r="B16" s="8" t="s">
        <v>121</v>
      </c>
      <c r="C16" s="39" t="s">
        <v>127</v>
      </c>
      <c r="E16" s="14"/>
      <c r="F16" s="11"/>
      <c r="G16" s="14">
        <v>354795</v>
      </c>
      <c r="H16" s="8" t="s">
        <v>121</v>
      </c>
      <c r="I16" s="39" t="s">
        <v>127</v>
      </c>
      <c r="K16" s="13"/>
      <c r="L16" s="12"/>
      <c r="M16" s="14">
        <f>+G16+A16</f>
        <v>721101</v>
      </c>
      <c r="N16" s="13"/>
      <c r="O16" s="39" t="s">
        <v>127</v>
      </c>
      <c r="P16" s="13"/>
      <c r="Q16" s="14"/>
      <c r="R16" s="11"/>
    </row>
    <row r="17" spans="1:18" ht="12.75">
      <c r="A17" s="14">
        <f>+M17*0.13</f>
        <v>699424.8300000001</v>
      </c>
      <c r="C17" s="39" t="s">
        <v>120</v>
      </c>
      <c r="E17" s="14"/>
      <c r="F17" s="11"/>
      <c r="G17" s="14">
        <f>+M17*0.87</f>
        <v>4680766.17</v>
      </c>
      <c r="I17" s="39" t="s">
        <v>120</v>
      </c>
      <c r="K17" s="13"/>
      <c r="L17" s="12"/>
      <c r="M17" s="14">
        <v>5380191</v>
      </c>
      <c r="N17" s="13"/>
      <c r="O17" s="39" t="s">
        <v>120</v>
      </c>
      <c r="P17" s="13"/>
      <c r="Q17" s="14"/>
      <c r="R17" s="11"/>
    </row>
    <row r="18" spans="2:18" ht="12.75">
      <c r="B18" s="16" t="s">
        <v>7</v>
      </c>
      <c r="C18" s="8" t="s">
        <v>51</v>
      </c>
      <c r="F18" s="11"/>
      <c r="G18" s="9"/>
      <c r="H18" s="16" t="s">
        <v>7</v>
      </c>
      <c r="I18" s="8" t="s">
        <v>51</v>
      </c>
      <c r="K18" s="9">
        <f>+DESCRIPTION!H30</f>
        <v>733030</v>
      </c>
      <c r="L18" s="11"/>
      <c r="N18" s="16" t="s">
        <v>7</v>
      </c>
      <c r="O18" s="8" t="s">
        <v>51</v>
      </c>
      <c r="Q18" s="9">
        <f>+K18+E18</f>
        <v>733030</v>
      </c>
      <c r="R18" s="11"/>
    </row>
    <row r="19" spans="3:18" ht="12.75">
      <c r="C19" s="8" t="s">
        <v>52</v>
      </c>
      <c r="F19" s="11"/>
      <c r="I19" s="8" t="s">
        <v>52</v>
      </c>
      <c r="L19" s="11"/>
      <c r="O19" s="8" t="s">
        <v>52</v>
      </c>
      <c r="R19" s="11"/>
    </row>
    <row r="20" spans="3:18" ht="12.75">
      <c r="C20" s="8" t="s">
        <v>23</v>
      </c>
      <c r="F20" s="11"/>
      <c r="I20" s="8" t="s">
        <v>23</v>
      </c>
      <c r="L20" s="11"/>
      <c r="O20" s="8" t="s">
        <v>23</v>
      </c>
      <c r="R20" s="11"/>
    </row>
    <row r="21" spans="2:18" ht="12.75">
      <c r="B21" s="16" t="s">
        <v>8</v>
      </c>
      <c r="C21" s="8" t="s">
        <v>22</v>
      </c>
      <c r="F21" s="11"/>
      <c r="H21" s="16" t="s">
        <v>8</v>
      </c>
      <c r="I21" s="8" t="s">
        <v>22</v>
      </c>
      <c r="K21" s="17">
        <f>+DESCRIPTION!H40</f>
        <v>301436</v>
      </c>
      <c r="L21" s="11"/>
      <c r="N21" s="16" t="s">
        <v>8</v>
      </c>
      <c r="O21" s="8" t="s">
        <v>22</v>
      </c>
      <c r="Q21" s="9">
        <f aca="true" t="shared" si="0" ref="Q21:Q26">+K21+E21</f>
        <v>301436</v>
      </c>
      <c r="R21" s="11"/>
    </row>
    <row r="22" spans="2:18" ht="12.75">
      <c r="B22" s="16" t="s">
        <v>9</v>
      </c>
      <c r="C22" s="8" t="s">
        <v>59</v>
      </c>
      <c r="F22" s="11"/>
      <c r="H22" s="16" t="s">
        <v>9</v>
      </c>
      <c r="I22" s="8" t="s">
        <v>18</v>
      </c>
      <c r="K22" s="18">
        <f>+DESCRIPTION!H55</f>
        <v>581273</v>
      </c>
      <c r="L22" s="11"/>
      <c r="N22" s="16" t="s">
        <v>9</v>
      </c>
      <c r="O22" s="8" t="s">
        <v>18</v>
      </c>
      <c r="Q22" s="9">
        <f t="shared" si="0"/>
        <v>581273</v>
      </c>
      <c r="R22" s="11"/>
    </row>
    <row r="23" spans="2:18" ht="12.75">
      <c r="B23" s="16" t="s">
        <v>10</v>
      </c>
      <c r="C23" s="8" t="s">
        <v>60</v>
      </c>
      <c r="F23" s="11"/>
      <c r="H23" s="16" t="s">
        <v>10</v>
      </c>
      <c r="I23" s="8" t="s">
        <v>19</v>
      </c>
      <c r="K23" s="33">
        <f>+DESCRIPTION!H67</f>
        <v>686810</v>
      </c>
      <c r="L23" s="11"/>
      <c r="N23" s="16" t="s">
        <v>10</v>
      </c>
      <c r="O23" s="8" t="s">
        <v>19</v>
      </c>
      <c r="Q23" s="9">
        <f t="shared" si="0"/>
        <v>686810</v>
      </c>
      <c r="R23" s="11"/>
    </row>
    <row r="24" spans="2:18" ht="12.75">
      <c r="B24" s="16" t="s">
        <v>11</v>
      </c>
      <c r="C24" s="8" t="s">
        <v>53</v>
      </c>
      <c r="E24" s="9">
        <f>+DESCRIPTION!H17</f>
        <v>617518</v>
      </c>
      <c r="F24" s="11"/>
      <c r="H24" s="16" t="s">
        <v>11</v>
      </c>
      <c r="I24" s="8" t="s">
        <v>58</v>
      </c>
      <c r="K24" s="18">
        <f>+DESCRIPTION!H75</f>
        <v>262500</v>
      </c>
      <c r="L24" s="11"/>
      <c r="N24" s="16" t="s">
        <v>11</v>
      </c>
      <c r="O24" s="8" t="s">
        <v>53</v>
      </c>
      <c r="Q24" s="9">
        <f t="shared" si="0"/>
        <v>880018</v>
      </c>
      <c r="R24" s="11"/>
    </row>
    <row r="25" spans="2:18" ht="12.75">
      <c r="B25" s="16" t="s">
        <v>12</v>
      </c>
      <c r="C25" s="8" t="s">
        <v>21</v>
      </c>
      <c r="F25" s="11"/>
      <c r="H25" s="16" t="s">
        <v>12</v>
      </c>
      <c r="I25" s="8" t="s">
        <v>21</v>
      </c>
      <c r="K25" s="18">
        <f>+DESCRIPTION!H92</f>
        <v>743584</v>
      </c>
      <c r="L25" s="11"/>
      <c r="N25" s="16" t="s">
        <v>12</v>
      </c>
      <c r="O25" s="8" t="s">
        <v>21</v>
      </c>
      <c r="Q25" s="9">
        <f t="shared" si="0"/>
        <v>743584</v>
      </c>
      <c r="R25" s="11"/>
    </row>
    <row r="26" spans="2:18" ht="12.75">
      <c r="B26" s="16" t="s">
        <v>13</v>
      </c>
      <c r="C26" s="8" t="s">
        <v>61</v>
      </c>
      <c r="E26" s="9">
        <f>+DESCRIPTION!H22</f>
        <v>153549</v>
      </c>
      <c r="F26" s="11"/>
      <c r="H26" s="16" t="s">
        <v>13</v>
      </c>
      <c r="I26" s="8" t="s">
        <v>55</v>
      </c>
      <c r="K26" s="18">
        <f>+DESCRIPTION!H98</f>
        <v>480650</v>
      </c>
      <c r="L26" s="11"/>
      <c r="N26" s="16" t="s">
        <v>13</v>
      </c>
      <c r="O26" s="8" t="s">
        <v>55</v>
      </c>
      <c r="Q26" s="9">
        <f t="shared" si="0"/>
        <v>634199</v>
      </c>
      <c r="R26" s="11"/>
    </row>
    <row r="27" spans="6:18" ht="12.75">
      <c r="F27" s="11"/>
      <c r="I27" s="8" t="s">
        <v>54</v>
      </c>
      <c r="K27" s="18"/>
      <c r="L27" s="11"/>
      <c r="N27" s="16"/>
      <c r="O27" s="8" t="s">
        <v>54</v>
      </c>
      <c r="R27" s="11"/>
    </row>
    <row r="28" spans="6:18" ht="12.75">
      <c r="F28" s="11"/>
      <c r="L28" s="11"/>
      <c r="N28" s="16"/>
      <c r="R28" s="11"/>
    </row>
    <row r="29" spans="3:18" ht="12.75">
      <c r="C29" s="8" t="s">
        <v>116</v>
      </c>
      <c r="E29" s="9">
        <v>0</v>
      </c>
      <c r="F29" s="11"/>
      <c r="I29" s="8" t="s">
        <v>116</v>
      </c>
      <c r="K29" s="18">
        <v>181525</v>
      </c>
      <c r="L29" s="11"/>
      <c r="N29" s="16"/>
      <c r="O29" s="8" t="s">
        <v>116</v>
      </c>
      <c r="Q29" s="9">
        <f>+K29+E29</f>
        <v>181525</v>
      </c>
      <c r="R29" s="11"/>
    </row>
    <row r="30" spans="3:18" ht="12.75">
      <c r="C30" s="8" t="s">
        <v>117</v>
      </c>
      <c r="E30" s="9">
        <f>37359+5257</f>
        <v>42616</v>
      </c>
      <c r="F30" s="11"/>
      <c r="I30" s="8" t="s">
        <v>117</v>
      </c>
      <c r="K30" s="18">
        <f>775980+3822</f>
        <v>779802</v>
      </c>
      <c r="L30" s="11"/>
      <c r="N30" s="16"/>
      <c r="O30" s="8" t="s">
        <v>117</v>
      </c>
      <c r="Q30" s="9">
        <f>+K30+E30</f>
        <v>822418</v>
      </c>
      <c r="R30" s="11"/>
    </row>
    <row r="31" spans="3:18" ht="12.75">
      <c r="C31" s="8" t="s">
        <v>118</v>
      </c>
      <c r="E31" s="17">
        <v>252048</v>
      </c>
      <c r="F31" s="11"/>
      <c r="I31" s="8" t="s">
        <v>118</v>
      </c>
      <c r="K31" s="33">
        <v>284951</v>
      </c>
      <c r="L31" s="11"/>
      <c r="N31" s="16" t="s">
        <v>119</v>
      </c>
      <c r="O31" s="8" t="s">
        <v>128</v>
      </c>
      <c r="Q31" s="9">
        <f>+K31+E31</f>
        <v>536999</v>
      </c>
      <c r="R31" s="11"/>
    </row>
    <row r="32" spans="6:18" ht="12.75">
      <c r="F32" s="11"/>
      <c r="L32" s="11"/>
      <c r="R32" s="11"/>
    </row>
    <row r="33" spans="6:18" ht="12.75">
      <c r="F33" s="11"/>
      <c r="L33" s="11"/>
      <c r="N33" s="16"/>
      <c r="R33" s="11"/>
    </row>
    <row r="34" spans="1:18" ht="12.75">
      <c r="A34" s="19" t="s">
        <v>17</v>
      </c>
      <c r="E34" s="19" t="s">
        <v>17</v>
      </c>
      <c r="F34" s="11"/>
      <c r="G34" s="20" t="s">
        <v>17</v>
      </c>
      <c r="K34" s="20" t="s">
        <v>17</v>
      </c>
      <c r="L34" s="11"/>
      <c r="M34" s="9" t="s">
        <v>17</v>
      </c>
      <c r="N34" s="21"/>
      <c r="O34" s="21"/>
      <c r="P34" s="21"/>
      <c r="Q34" s="9" t="s">
        <v>17</v>
      </c>
      <c r="R34" s="11"/>
    </row>
    <row r="35" spans="1:18" ht="13.5" thickBot="1">
      <c r="A35" s="22">
        <f>SUM(A16:A18)</f>
        <v>1065730.83</v>
      </c>
      <c r="E35" s="23">
        <f>SUM(E18:E31)</f>
        <v>1065731</v>
      </c>
      <c r="F35" s="11"/>
      <c r="G35" s="23">
        <f>SUM(G16:G18)</f>
        <v>5035561.17</v>
      </c>
      <c r="K35" s="24">
        <f>SUM(K18:K31)</f>
        <v>5035561</v>
      </c>
      <c r="L35" s="25"/>
      <c r="M35" s="22">
        <f>SUM(M16:M32)</f>
        <v>6101292</v>
      </c>
      <c r="Q35" s="23">
        <f>SUM(Q18:Q32)</f>
        <v>6101292</v>
      </c>
      <c r="R35" s="11"/>
    </row>
    <row r="36" spans="6:18" ht="13.5" thickTop="1">
      <c r="F36" s="11"/>
      <c r="L36" s="25"/>
      <c r="O36" s="18"/>
      <c r="R36" s="11"/>
    </row>
    <row r="37" spans="3:18" ht="12.75">
      <c r="C37" s="18"/>
      <c r="F37" s="26"/>
      <c r="I37" s="18"/>
      <c r="R37" s="26"/>
    </row>
    <row r="38" spans="2:18" ht="12.75">
      <c r="B38" s="8" t="s">
        <v>121</v>
      </c>
      <c r="C38" s="8" t="s">
        <v>125</v>
      </c>
      <c r="F38" s="26"/>
      <c r="R38" s="26"/>
    </row>
    <row r="39" spans="3:18" ht="12.75">
      <c r="C39" s="8" t="s">
        <v>126</v>
      </c>
      <c r="F39" s="26"/>
      <c r="R39" s="26"/>
    </row>
    <row r="40" spans="6:18" ht="12.75">
      <c r="F40" s="26"/>
      <c r="G40" s="21"/>
      <c r="H40" s="21"/>
      <c r="I40" s="21"/>
      <c r="J40" s="21"/>
      <c r="K40" s="21"/>
      <c r="R40" s="26"/>
    </row>
    <row r="41" spans="6:18" ht="12.75">
      <c r="F41" s="26"/>
      <c r="G41" s="21"/>
      <c r="H41" s="21"/>
      <c r="I41" s="21"/>
      <c r="J41" s="21"/>
      <c r="K41" s="21"/>
      <c r="R41" s="26"/>
    </row>
    <row r="42" spans="2:18" ht="12.75">
      <c r="B42" s="8" t="s">
        <v>119</v>
      </c>
      <c r="C42" s="8" t="s">
        <v>123</v>
      </c>
      <c r="F42" s="26"/>
      <c r="R42" s="26"/>
    </row>
    <row r="43" spans="3:18" ht="12.75">
      <c r="C43" s="8" t="s">
        <v>124</v>
      </c>
      <c r="F43" s="26"/>
      <c r="R43" s="26"/>
    </row>
    <row r="44" spans="6:18" ht="12.75">
      <c r="F44" s="26"/>
      <c r="R44" s="26"/>
    </row>
    <row r="45" spans="6:18" ht="12.75">
      <c r="F45" s="26"/>
      <c r="R45" s="26"/>
    </row>
    <row r="46" spans="6:18" ht="12.75">
      <c r="F46" s="26"/>
      <c r="R46" s="26"/>
    </row>
    <row r="47" spans="3:18" ht="12.75">
      <c r="C47" s="27"/>
      <c r="F47" s="26"/>
      <c r="R47" s="26"/>
    </row>
    <row r="48" spans="2:18" ht="12.75">
      <c r="B48" s="35" t="s">
        <v>64</v>
      </c>
      <c r="C48" s="8" t="s">
        <v>65</v>
      </c>
      <c r="F48" s="26"/>
      <c r="R48" s="26"/>
    </row>
    <row r="49" spans="3:18" ht="12.75">
      <c r="C49" s="8" t="s">
        <v>66</v>
      </c>
      <c r="F49" s="26"/>
      <c r="R49" s="26"/>
    </row>
    <row r="50" ht="12.75">
      <c r="C50" s="8" t="s">
        <v>24</v>
      </c>
    </row>
    <row r="51" ht="12.75">
      <c r="C51" s="8" t="s">
        <v>67</v>
      </c>
    </row>
    <row r="52" ht="12.75">
      <c r="C52" s="8" t="s">
        <v>70</v>
      </c>
    </row>
    <row r="53" ht="12.75">
      <c r="C53" s="8" t="s">
        <v>68</v>
      </c>
    </row>
    <row r="54" ht="12.75">
      <c r="C54" s="8" t="s">
        <v>69</v>
      </c>
    </row>
  </sheetData>
  <sheetProtection/>
  <mergeCells count="15">
    <mergeCell ref="A8:R8"/>
    <mergeCell ref="A1:R1"/>
    <mergeCell ref="A2:R2"/>
    <mergeCell ref="A4:R4"/>
    <mergeCell ref="A5:R5"/>
    <mergeCell ref="A6:R6"/>
    <mergeCell ref="G12:K12"/>
    <mergeCell ref="M11:Q11"/>
    <mergeCell ref="M12:Q12"/>
    <mergeCell ref="A11:E11"/>
    <mergeCell ref="G11:K11"/>
    <mergeCell ref="C14:E14"/>
    <mergeCell ref="I14:K14"/>
    <mergeCell ref="O14:Q14"/>
    <mergeCell ref="A12:E12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  <col min="9" max="9" width="11.28125" style="0" bestFit="1" customWidth="1"/>
  </cols>
  <sheetData>
    <row r="1" spans="1:8" s="1" customFormat="1" ht="12.75">
      <c r="A1" s="1" t="s">
        <v>26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73</v>
      </c>
      <c r="E3" s="3"/>
      <c r="F3" s="3"/>
      <c r="G3" s="5"/>
      <c r="H3" s="5"/>
      <c r="I3" s="3"/>
      <c r="J3" s="3"/>
      <c r="K3" s="3"/>
    </row>
    <row r="4" spans="3:11" s="1" customFormat="1" ht="18">
      <c r="C4" s="32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27</v>
      </c>
      <c r="E6" s="3"/>
      <c r="F6" s="3"/>
      <c r="G6" s="5"/>
      <c r="H6" s="5"/>
      <c r="I6" s="3"/>
      <c r="J6" s="3"/>
      <c r="K6" s="3"/>
    </row>
    <row r="7" ht="12.75">
      <c r="C7" t="s">
        <v>56</v>
      </c>
    </row>
    <row r="9" spans="1:8" s="1" customFormat="1" ht="12.75">
      <c r="A9" s="1">
        <v>5</v>
      </c>
      <c r="B9" s="1" t="s">
        <v>20</v>
      </c>
      <c r="G9" s="4"/>
      <c r="H9" s="4"/>
    </row>
    <row r="10" spans="2:7" ht="12.75">
      <c r="B10" t="s">
        <v>29</v>
      </c>
      <c r="C10" s="29" t="s">
        <v>74</v>
      </c>
      <c r="G10" s="30">
        <v>282983</v>
      </c>
    </row>
    <row r="11" spans="2:7" ht="12.75">
      <c r="B11" t="s">
        <v>33</v>
      </c>
      <c r="C11" s="29" t="s">
        <v>75</v>
      </c>
      <c r="G11" s="30">
        <v>64219</v>
      </c>
    </row>
    <row r="12" spans="2:7" ht="12.75">
      <c r="B12" t="s">
        <v>34</v>
      </c>
      <c r="C12" s="29" t="s">
        <v>76</v>
      </c>
      <c r="G12" s="30">
        <v>53442</v>
      </c>
    </row>
    <row r="13" spans="2:7" ht="12.75">
      <c r="B13" t="s">
        <v>35</v>
      </c>
      <c r="C13" s="29" t="s">
        <v>77</v>
      </c>
      <c r="G13" s="30">
        <v>72729</v>
      </c>
    </row>
    <row r="14" spans="2:7" ht="12.75">
      <c r="B14" t="s">
        <v>36</v>
      </c>
      <c r="C14" s="29" t="s">
        <v>78</v>
      </c>
      <c r="G14" s="30">
        <v>44207</v>
      </c>
    </row>
    <row r="15" spans="2:7" ht="12.75">
      <c r="B15" t="s">
        <v>37</v>
      </c>
      <c r="C15" s="29" t="s">
        <v>79</v>
      </c>
      <c r="G15" s="34">
        <v>99938</v>
      </c>
    </row>
    <row r="16" spans="3:7" ht="12.75">
      <c r="C16" s="29"/>
      <c r="G16" s="34"/>
    </row>
    <row r="17" spans="3:8" ht="12.75">
      <c r="C17" s="29"/>
      <c r="E17" s="1" t="s">
        <v>46</v>
      </c>
      <c r="G17" s="34"/>
      <c r="H17" s="4">
        <f>SUM(G10:G15)</f>
        <v>617518</v>
      </c>
    </row>
    <row r="18" ht="12.75">
      <c r="J18" s="2"/>
    </row>
    <row r="19" spans="1:10" ht="12.75">
      <c r="A19" s="1">
        <v>7</v>
      </c>
      <c r="B19" s="1" t="s">
        <v>25</v>
      </c>
      <c r="H19" s="4"/>
      <c r="J19" s="2"/>
    </row>
    <row r="20" spans="2:10" ht="12.75">
      <c r="B20" t="s">
        <v>48</v>
      </c>
      <c r="C20" t="s">
        <v>80</v>
      </c>
      <c r="G20" s="30">
        <v>153549</v>
      </c>
      <c r="H20" s="4"/>
      <c r="J20" s="2"/>
    </row>
    <row r="21" spans="8:10" ht="12.75">
      <c r="H21" s="4"/>
      <c r="J21" s="2"/>
    </row>
    <row r="22" spans="5:10" ht="12.75">
      <c r="E22" s="1" t="s">
        <v>49</v>
      </c>
      <c r="H22" s="4">
        <f>+G20</f>
        <v>153549</v>
      </c>
      <c r="J22" s="2"/>
    </row>
    <row r="23" s="1" customFormat="1" ht="12.75"/>
    <row r="25" spans="3:8" s="3" customFormat="1" ht="18">
      <c r="C25" s="3" t="s">
        <v>32</v>
      </c>
      <c r="G25" s="5"/>
      <c r="H25" s="5"/>
    </row>
    <row r="26" spans="7:8" s="3" customFormat="1" ht="18">
      <c r="G26" s="5"/>
      <c r="H26" s="5"/>
    </row>
    <row r="27" spans="1:8" s="3" customFormat="1" ht="12.75" customHeight="1">
      <c r="A27" s="1">
        <v>1</v>
      </c>
      <c r="B27" s="1" t="s">
        <v>28</v>
      </c>
      <c r="C27" s="1"/>
      <c r="D27" s="1"/>
      <c r="E27" s="1"/>
      <c r="F27" s="1"/>
      <c r="G27" s="4"/>
      <c r="H27" s="4"/>
    </row>
    <row r="28" spans="1:8" s="3" customFormat="1" ht="12.75" customHeight="1">
      <c r="A28"/>
      <c r="B28" t="s">
        <v>29</v>
      </c>
      <c r="C28" t="s">
        <v>30</v>
      </c>
      <c r="D28"/>
      <c r="E28"/>
      <c r="F28"/>
      <c r="G28" s="30">
        <v>733030</v>
      </c>
      <c r="H28" s="6"/>
    </row>
    <row r="29" spans="1:8" s="3" customFormat="1" ht="12.75" customHeight="1">
      <c r="A29"/>
      <c r="B29"/>
      <c r="C29" t="s">
        <v>81</v>
      </c>
      <c r="D29"/>
      <c r="E29"/>
      <c r="F29"/>
      <c r="G29" s="30"/>
      <c r="H29" s="6"/>
    </row>
    <row r="30" spans="1:8" s="3" customFormat="1" ht="12.75" customHeight="1">
      <c r="A30"/>
      <c r="B30"/>
      <c r="C30"/>
      <c r="D30" s="5"/>
      <c r="E30" s="1" t="s">
        <v>31</v>
      </c>
      <c r="F30"/>
      <c r="G30" s="30"/>
      <c r="H30" s="4">
        <f>+G28</f>
        <v>733030</v>
      </c>
    </row>
    <row r="31" spans="3:8" s="3" customFormat="1" ht="12.75" customHeight="1">
      <c r="C31"/>
      <c r="D31" s="5"/>
      <c r="G31" s="40"/>
      <c r="H31" s="5"/>
    </row>
    <row r="32" ht="12.75">
      <c r="G32" s="30"/>
    </row>
    <row r="33" spans="1:8" s="1" customFormat="1" ht="12.75">
      <c r="A33" s="1">
        <v>2</v>
      </c>
      <c r="B33" s="1" t="s">
        <v>22</v>
      </c>
      <c r="G33" s="41"/>
      <c r="H33" s="4"/>
    </row>
    <row r="34" spans="2:7" ht="12.75">
      <c r="B34" t="s">
        <v>29</v>
      </c>
      <c r="C34" s="29" t="s">
        <v>82</v>
      </c>
      <c r="G34" s="30">
        <v>69502</v>
      </c>
    </row>
    <row r="35" spans="2:7" ht="12.75">
      <c r="B35" t="s">
        <v>33</v>
      </c>
      <c r="C35" t="s">
        <v>83</v>
      </c>
      <c r="G35" s="30">
        <v>48417</v>
      </c>
    </row>
    <row r="36" spans="2:7" ht="12.75">
      <c r="B36" t="s">
        <v>34</v>
      </c>
      <c r="C36" t="s">
        <v>84</v>
      </c>
      <c r="G36" s="30">
        <v>27643</v>
      </c>
    </row>
    <row r="37" spans="2:7" ht="12.75">
      <c r="B37" t="s">
        <v>35</v>
      </c>
      <c r="C37" t="s">
        <v>85</v>
      </c>
      <c r="G37" s="30">
        <v>44587</v>
      </c>
    </row>
    <row r="38" spans="2:7" ht="12.75">
      <c r="B38" t="s">
        <v>36</v>
      </c>
      <c r="C38" t="s">
        <v>86</v>
      </c>
      <c r="G38" s="30">
        <v>111287</v>
      </c>
    </row>
    <row r="39" ht="12.75">
      <c r="G39" s="30"/>
    </row>
    <row r="40" spans="5:8" s="1" customFormat="1" ht="12.75">
      <c r="E40" s="1" t="s">
        <v>42</v>
      </c>
      <c r="G40" s="41"/>
      <c r="H40" s="4">
        <f>SUM(G34:G38)</f>
        <v>301436</v>
      </c>
    </row>
    <row r="41" ht="12.75">
      <c r="G41" s="30"/>
    </row>
    <row r="42" ht="12.75">
      <c r="G42" s="30"/>
    </row>
    <row r="43" spans="1:8" s="1" customFormat="1" ht="12.75">
      <c r="A43" s="1">
        <v>3</v>
      </c>
      <c r="B43" s="1" t="s">
        <v>43</v>
      </c>
      <c r="G43" s="41"/>
      <c r="H43" s="4"/>
    </row>
    <row r="44" spans="2:9" ht="12.75">
      <c r="B44" t="s">
        <v>29</v>
      </c>
      <c r="C44" s="29" t="s">
        <v>99</v>
      </c>
      <c r="G44" s="36">
        <v>92322</v>
      </c>
      <c r="I44" s="42"/>
    </row>
    <row r="45" spans="2:9" ht="12.75">
      <c r="B45" t="s">
        <v>33</v>
      </c>
      <c r="C45" s="29" t="s">
        <v>100</v>
      </c>
      <c r="G45" s="36">
        <v>0</v>
      </c>
      <c r="I45" s="42"/>
    </row>
    <row r="46" spans="2:9" ht="12.75">
      <c r="B46" t="s">
        <v>34</v>
      </c>
      <c r="C46" s="29" t="s">
        <v>101</v>
      </c>
      <c r="G46" s="36">
        <v>56836</v>
      </c>
      <c r="I46" s="42"/>
    </row>
    <row r="47" spans="2:9" ht="12.75">
      <c r="B47" t="s">
        <v>35</v>
      </c>
      <c r="C47" s="29" t="s">
        <v>102</v>
      </c>
      <c r="G47" s="36">
        <v>0</v>
      </c>
      <c r="I47" s="42"/>
    </row>
    <row r="48" spans="2:9" ht="12.75">
      <c r="B48" t="s">
        <v>36</v>
      </c>
      <c r="C48" s="29" t="s">
        <v>103</v>
      </c>
      <c r="G48" s="36">
        <v>21861</v>
      </c>
      <c r="I48" s="42"/>
    </row>
    <row r="49" spans="2:9" ht="12.75">
      <c r="B49" t="s">
        <v>37</v>
      </c>
      <c r="C49" s="29" t="s">
        <v>104</v>
      </c>
      <c r="G49" s="36">
        <v>149791</v>
      </c>
      <c r="I49" s="42"/>
    </row>
    <row r="50" spans="2:9" ht="12.75">
      <c r="B50" t="s">
        <v>38</v>
      </c>
      <c r="C50" s="29" t="s">
        <v>105</v>
      </c>
      <c r="G50" s="36">
        <v>87274</v>
      </c>
      <c r="I50" s="42"/>
    </row>
    <row r="51" spans="2:9" ht="12.75">
      <c r="B51" t="s">
        <v>39</v>
      </c>
      <c r="C51" s="29" t="s">
        <v>106</v>
      </c>
      <c r="G51" s="36">
        <v>0</v>
      </c>
      <c r="I51" s="42"/>
    </row>
    <row r="52" spans="2:9" ht="12.75">
      <c r="B52" t="s">
        <v>62</v>
      </c>
      <c r="C52" s="29" t="s">
        <v>107</v>
      </c>
      <c r="G52" s="36">
        <v>84042</v>
      </c>
      <c r="I52" s="42"/>
    </row>
    <row r="53" spans="2:9" ht="12.75">
      <c r="B53" t="s">
        <v>41</v>
      </c>
      <c r="C53" s="29" t="s">
        <v>108</v>
      </c>
      <c r="G53" s="36">
        <v>89147</v>
      </c>
      <c r="I53" s="42"/>
    </row>
    <row r="54" ht="12.75">
      <c r="G54" s="30"/>
    </row>
    <row r="55" spans="5:10" s="1" customFormat="1" ht="12.75">
      <c r="E55" s="1" t="s">
        <v>44</v>
      </c>
      <c r="G55" s="41"/>
      <c r="H55" s="4">
        <f>SUM(G44:G53)</f>
        <v>581273</v>
      </c>
      <c r="J55" s="7"/>
    </row>
    <row r="56" spans="3:7" ht="12.75">
      <c r="C56" s="29"/>
      <c r="G56" s="30"/>
    </row>
    <row r="57" ht="12.75">
      <c r="G57" s="30"/>
    </row>
    <row r="58" spans="1:8" s="1" customFormat="1" ht="12.75">
      <c r="A58" s="1">
        <v>4</v>
      </c>
      <c r="B58" s="1" t="s">
        <v>19</v>
      </c>
      <c r="G58" s="41"/>
      <c r="H58" s="4"/>
    </row>
    <row r="59" spans="2:9" ht="12.75">
      <c r="B59" t="s">
        <v>29</v>
      </c>
      <c r="C59" s="26" t="s">
        <v>109</v>
      </c>
      <c r="G59" s="36">
        <v>69290</v>
      </c>
      <c r="I59" s="42"/>
    </row>
    <row r="60" spans="2:9" ht="12.75">
      <c r="B60" t="s">
        <v>33</v>
      </c>
      <c r="C60" s="29" t="s">
        <v>110</v>
      </c>
      <c r="G60" s="36">
        <v>235345</v>
      </c>
      <c r="I60" s="42"/>
    </row>
    <row r="61" spans="2:9" ht="12.75">
      <c r="B61" t="s">
        <v>34</v>
      </c>
      <c r="C61" t="s">
        <v>111</v>
      </c>
      <c r="G61" s="36">
        <v>230245</v>
      </c>
      <c r="I61" s="42"/>
    </row>
    <row r="62" spans="2:9" ht="12.75">
      <c r="B62" t="s">
        <v>35</v>
      </c>
      <c r="C62" t="s">
        <v>113</v>
      </c>
      <c r="G62" s="36">
        <v>0</v>
      </c>
      <c r="I62" s="42"/>
    </row>
    <row r="63" spans="2:9" ht="12.75">
      <c r="B63" t="s">
        <v>36</v>
      </c>
      <c r="C63" s="29" t="s">
        <v>114</v>
      </c>
      <c r="G63" s="36">
        <v>68191</v>
      </c>
      <c r="I63" s="42"/>
    </row>
    <row r="64" spans="2:9" ht="12.75">
      <c r="B64" t="s">
        <v>37</v>
      </c>
      <c r="C64" s="29" t="s">
        <v>115</v>
      </c>
      <c r="G64" s="36">
        <v>0</v>
      </c>
      <c r="I64" s="42"/>
    </row>
    <row r="65" spans="2:9" ht="12.75">
      <c r="B65" t="s">
        <v>38</v>
      </c>
      <c r="C65" s="29" t="s">
        <v>112</v>
      </c>
      <c r="G65" s="36">
        <v>83739</v>
      </c>
      <c r="I65" s="42"/>
    </row>
    <row r="66" spans="3:7" ht="12.75">
      <c r="C66" s="29"/>
      <c r="G66" s="30"/>
    </row>
    <row r="67" spans="5:8" s="1" customFormat="1" ht="12.75">
      <c r="E67" s="1" t="s">
        <v>45</v>
      </c>
      <c r="G67" s="41"/>
      <c r="H67" s="4">
        <f>SUM(G59:G65)</f>
        <v>686810</v>
      </c>
    </row>
    <row r="68" spans="3:7" ht="12.75">
      <c r="C68" s="2"/>
      <c r="G68" s="30"/>
    </row>
    <row r="69" ht="12.75">
      <c r="G69" s="30"/>
    </row>
    <row r="70" ht="12.75">
      <c r="G70" s="30"/>
    </row>
    <row r="71" spans="1:8" s="1" customFormat="1" ht="12.75">
      <c r="A71" s="1">
        <v>5</v>
      </c>
      <c r="B71" s="1" t="s">
        <v>57</v>
      </c>
      <c r="G71" s="41"/>
      <c r="H71" s="4"/>
    </row>
    <row r="72" spans="2:7" ht="12.75">
      <c r="B72" t="s">
        <v>29</v>
      </c>
      <c r="C72" s="29" t="s">
        <v>87</v>
      </c>
      <c r="G72" s="30">
        <v>262500</v>
      </c>
    </row>
    <row r="73" spans="2:7" ht="12.75">
      <c r="B73" s="8"/>
      <c r="C73" s="26"/>
      <c r="D73" s="8"/>
      <c r="E73" s="38"/>
      <c r="G73" s="30"/>
    </row>
    <row r="74" spans="3:7" ht="12.75">
      <c r="C74" s="29"/>
      <c r="G74" s="30"/>
    </row>
    <row r="75" spans="3:8" s="1" customFormat="1" ht="12.75">
      <c r="C75"/>
      <c r="E75" s="1" t="s">
        <v>46</v>
      </c>
      <c r="G75" s="41"/>
      <c r="H75" s="4">
        <f>SUM(G72:G73)</f>
        <v>262500</v>
      </c>
    </row>
    <row r="76" spans="3:7" ht="12.75">
      <c r="C76" s="1"/>
      <c r="G76" s="30"/>
    </row>
    <row r="77" ht="12.75">
      <c r="G77" s="30"/>
    </row>
    <row r="78" ht="12.75">
      <c r="G78" s="30"/>
    </row>
    <row r="79" spans="1:8" s="1" customFormat="1" ht="12.75">
      <c r="A79" s="1">
        <v>6</v>
      </c>
      <c r="B79" s="1" t="s">
        <v>21</v>
      </c>
      <c r="C79"/>
      <c r="G79" s="41"/>
      <c r="H79" s="4"/>
    </row>
    <row r="80" spans="2:9" ht="12.75">
      <c r="B80" t="s">
        <v>29</v>
      </c>
      <c r="C80" s="29" t="s">
        <v>88</v>
      </c>
      <c r="D80" s="29"/>
      <c r="E80" s="29"/>
      <c r="F80" s="29"/>
      <c r="G80" s="36">
        <v>359511</v>
      </c>
      <c r="I80" s="42"/>
    </row>
    <row r="81" spans="2:9" ht="12.75">
      <c r="B81" t="s">
        <v>33</v>
      </c>
      <c r="C81" s="29" t="s">
        <v>89</v>
      </c>
      <c r="D81" s="29"/>
      <c r="E81" s="29"/>
      <c r="F81" s="29"/>
      <c r="G81" s="36">
        <v>61046</v>
      </c>
      <c r="I81" s="42"/>
    </row>
    <row r="82" spans="2:9" ht="12.75">
      <c r="B82" t="s">
        <v>34</v>
      </c>
      <c r="C82" s="29" t="s">
        <v>90</v>
      </c>
      <c r="D82" s="29"/>
      <c r="E82" s="29"/>
      <c r="F82" s="29"/>
      <c r="G82" s="36">
        <v>23780</v>
      </c>
      <c r="I82" s="42"/>
    </row>
    <row r="83" spans="2:9" ht="12.75">
      <c r="B83" t="s">
        <v>35</v>
      </c>
      <c r="C83" s="29" t="s">
        <v>91</v>
      </c>
      <c r="D83" s="29"/>
      <c r="E83" s="29"/>
      <c r="F83" s="29"/>
      <c r="G83" s="36">
        <v>3962</v>
      </c>
      <c r="I83" s="42"/>
    </row>
    <row r="84" spans="2:9" ht="12.75">
      <c r="B84" t="s">
        <v>36</v>
      </c>
      <c r="C84" s="29" t="s">
        <v>92</v>
      </c>
      <c r="D84" s="31"/>
      <c r="E84" s="31"/>
      <c r="F84" s="31"/>
      <c r="G84" s="37">
        <v>0</v>
      </c>
      <c r="I84" s="42"/>
    </row>
    <row r="85" spans="2:9" ht="12.75">
      <c r="B85" t="s">
        <v>37</v>
      </c>
      <c r="C85" s="29" t="s">
        <v>93</v>
      </c>
      <c r="D85" s="29"/>
      <c r="E85" s="29"/>
      <c r="F85" s="29"/>
      <c r="G85" s="36">
        <v>148737</v>
      </c>
      <c r="I85" s="42"/>
    </row>
    <row r="86" spans="2:9" ht="12.75">
      <c r="B86" t="s">
        <v>38</v>
      </c>
      <c r="C86" s="26" t="s">
        <v>94</v>
      </c>
      <c r="D86" s="29"/>
      <c r="E86" s="29"/>
      <c r="F86" s="29"/>
      <c r="G86" s="36">
        <v>11078</v>
      </c>
      <c r="I86" s="42"/>
    </row>
    <row r="87" spans="2:9" ht="12.75">
      <c r="B87" t="s">
        <v>39</v>
      </c>
      <c r="C87" s="26" t="s">
        <v>95</v>
      </c>
      <c r="D87" s="29"/>
      <c r="E87" s="29"/>
      <c r="F87" s="29"/>
      <c r="G87" s="36">
        <v>65130</v>
      </c>
      <c r="I87" s="42"/>
    </row>
    <row r="88" spans="2:9" ht="12.75">
      <c r="B88" t="s">
        <v>40</v>
      </c>
      <c r="C88" s="29" t="s">
        <v>96</v>
      </c>
      <c r="D88" s="29"/>
      <c r="E88" s="29"/>
      <c r="F88" s="29"/>
      <c r="G88" s="36">
        <v>0</v>
      </c>
      <c r="I88" s="42"/>
    </row>
    <row r="89" spans="2:9" ht="12.75">
      <c r="B89" t="s">
        <v>41</v>
      </c>
      <c r="C89" s="29" t="s">
        <v>97</v>
      </c>
      <c r="D89" s="29"/>
      <c r="E89" s="29"/>
      <c r="F89" s="29"/>
      <c r="G89" s="36">
        <v>14900</v>
      </c>
      <c r="I89" s="42"/>
    </row>
    <row r="90" spans="2:9" ht="12.75">
      <c r="B90" t="s">
        <v>63</v>
      </c>
      <c r="C90" s="29" t="s">
        <v>98</v>
      </c>
      <c r="D90" s="29"/>
      <c r="E90" s="29"/>
      <c r="F90" s="29"/>
      <c r="G90" s="36">
        <v>55440</v>
      </c>
      <c r="I90" s="42"/>
    </row>
    <row r="91" ht="12.75">
      <c r="G91" s="30"/>
    </row>
    <row r="92" spans="3:8" s="1" customFormat="1" ht="12.75">
      <c r="C92"/>
      <c r="E92" s="1" t="s">
        <v>47</v>
      </c>
      <c r="G92" s="41"/>
      <c r="H92" s="4">
        <f>SUM(G80:G90)</f>
        <v>743584</v>
      </c>
    </row>
    <row r="93" spans="3:7" ht="12.75">
      <c r="C93" s="1"/>
      <c r="G93" s="30"/>
    </row>
    <row r="94" ht="12.75">
      <c r="G94" s="30"/>
    </row>
    <row r="95" spans="1:8" s="1" customFormat="1" ht="12.75">
      <c r="A95" s="1">
        <v>7</v>
      </c>
      <c r="B95" s="1" t="s">
        <v>25</v>
      </c>
      <c r="C95"/>
      <c r="G95" s="41"/>
      <c r="H95" s="4"/>
    </row>
    <row r="96" spans="2:7" ht="12.75">
      <c r="B96" t="s">
        <v>48</v>
      </c>
      <c r="C96" t="s">
        <v>80</v>
      </c>
      <c r="G96" s="30">
        <v>480650</v>
      </c>
    </row>
    <row r="97" ht="12.75">
      <c r="G97" s="30"/>
    </row>
    <row r="98" spans="3:8" s="1" customFormat="1" ht="12.75">
      <c r="C98" s="28"/>
      <c r="E98" s="1" t="s">
        <v>49</v>
      </c>
      <c r="G98" s="41"/>
      <c r="H98" s="4">
        <f>+G96</f>
        <v>480650</v>
      </c>
    </row>
    <row r="99" spans="3:7" ht="12.75">
      <c r="C99" s="1"/>
      <c r="G99" s="30"/>
    </row>
    <row r="100" ht="12.75">
      <c r="G100" s="30"/>
    </row>
    <row r="101" ht="12.75">
      <c r="G101" s="30"/>
    </row>
    <row r="102" spans="1:10" s="1" customFormat="1" ht="12.75">
      <c r="A102" s="1" t="s">
        <v>50</v>
      </c>
      <c r="C102"/>
      <c r="G102" s="41"/>
      <c r="H102" s="4">
        <f>SUM(H17:H100)</f>
        <v>4560350</v>
      </c>
      <c r="J102" s="7"/>
    </row>
    <row r="103" spans="3:10" ht="12.75">
      <c r="C103" s="1"/>
      <c r="G103" s="30"/>
      <c r="J103" s="2"/>
    </row>
    <row r="104" spans="3:7" ht="12.75">
      <c r="C104" s="2"/>
      <c r="D104" s="8"/>
      <c r="E104" s="1"/>
      <c r="G104" s="30"/>
    </row>
  </sheetData>
  <sheetProtection/>
  <printOptions/>
  <pageMargins left="0.75" right="0.75" top="1" bottom="1" header="0.5" footer="0.5"/>
  <pageSetup fitToHeight="2" horizontalDpi="300" verticalDpi="300" orientation="portrait" scale="67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2011-09-30T13:54:30Z</cp:lastPrinted>
  <dcterms:created xsi:type="dcterms:W3CDTF">2000-12-13T17:56:22Z</dcterms:created>
  <dcterms:modified xsi:type="dcterms:W3CDTF">2011-09-30T17:54:57Z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