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ocuments\Maria\TAF 2015-2016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PLAN!$A$1:$R$62</definedName>
  </definedNames>
  <calcPr calcId="162913" concurrentCalc="0"/>
</workbook>
</file>

<file path=xl/calcChain.xml><?xml version="1.0" encoding="utf-8"?>
<calcChain xmlns="http://schemas.openxmlformats.org/spreadsheetml/2006/main">
  <c r="E39" i="1" l="1"/>
  <c r="Q35" i="1"/>
  <c r="Q34" i="1"/>
  <c r="Q33" i="1"/>
  <c r="H16" i="2"/>
  <c r="H22" i="2"/>
  <c r="H25" i="2"/>
  <c r="M17" i="1"/>
  <c r="M16" i="1"/>
  <c r="M39" i="1"/>
  <c r="G39" i="1"/>
  <c r="A39" i="1"/>
  <c r="H72" i="2"/>
  <c r="K24" i="1"/>
  <c r="E24" i="1"/>
  <c r="E26" i="1"/>
  <c r="E30" i="1"/>
  <c r="H35" i="2"/>
  <c r="K18" i="1"/>
  <c r="Q18" i="1"/>
  <c r="H90" i="2"/>
  <c r="K28" i="1"/>
  <c r="Q28" i="1"/>
  <c r="H44" i="2"/>
  <c r="K21" i="1"/>
  <c r="Q21" i="1"/>
  <c r="H54" i="2"/>
  <c r="K22" i="1"/>
  <c r="H64" i="2"/>
  <c r="K23" i="1"/>
  <c r="Q23" i="1"/>
  <c r="H84" i="2"/>
  <c r="K26" i="1"/>
  <c r="H78" i="2"/>
  <c r="K25" i="1"/>
  <c r="Q22" i="1"/>
  <c r="K30" i="1"/>
  <c r="K39" i="1"/>
  <c r="Q24" i="1"/>
  <c r="Q25" i="1"/>
  <c r="H93" i="2"/>
  <c r="Q26" i="1"/>
  <c r="Q30" i="1"/>
  <c r="Q39" i="1"/>
  <c r="H96" i="2"/>
</calcChain>
</file>

<file path=xl/sharedStrings.xml><?xml version="1.0" encoding="utf-8"?>
<sst xmlns="http://schemas.openxmlformats.org/spreadsheetml/2006/main" count="175" uniqueCount="105">
  <si>
    <t>TECHNOLOGY ACCESS FEE</t>
  </si>
  <si>
    <t>Revenue</t>
  </si>
  <si>
    <t>Project</t>
  </si>
  <si>
    <t>Amount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</si>
  <si>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</si>
  <si>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</si>
  <si>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</si>
  <si>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</si>
  <si>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</si>
  <si>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</si>
  <si>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</si>
  <si>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</si>
  <si>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</si>
  <si>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</si>
  <si>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</si>
  <si>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</si>
  <si>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</si>
  <si>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</si>
  <si>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</si>
  <si>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</si>
  <si>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</si>
  <si>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</si>
  <si>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</si>
  <si>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</si>
  <si>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</si>
  <si>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</si>
  <si>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</si>
  <si>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</si>
  <si>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</si>
  <si>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</si>
  <si>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</si>
  <si>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</si>
  <si>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</si>
  <si>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</si>
  <si>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</si>
  <si>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</si>
  <si>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</si>
  <si>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</si>
  <si>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</si>
  <si>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</si>
  <si>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</si>
  <si>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</si>
  <si>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</si>
  <si>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</si>
  <si>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</si>
  <si>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</si>
  <si>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</si>
  <si>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</si>
  <si>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</si>
  <si>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</si>
  <si>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</si>
  <si>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Murfreesboro, TN 37132</t>
  </si>
  <si>
    <t>Peck Hall 203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</si>
  <si>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</si>
  <si>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</si>
  <si>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</si>
  <si>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</si>
  <si>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</si>
  <si>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</si>
  <si>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</si>
  <si>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</si>
  <si>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Description of Technology Access Fee Proposals &amp; Costs - July 1, 2015</t>
  </si>
  <si>
    <t>Virtualization of Student Desktops  (1697)</t>
  </si>
  <si>
    <t>and computer labs (1698)</t>
  </si>
  <si>
    <t>Various infrastructure projects from ITD in student academic space (1690)</t>
  </si>
  <si>
    <t>Purchase recurring annual maintenance/license for academic support software (1685)</t>
  </si>
  <si>
    <t>Campus emergency and scheduled repair and replacement (1668 and 1670)</t>
  </si>
  <si>
    <t>Computer Upgrades for Geosciences (1612)</t>
  </si>
  <si>
    <t>Technology Upgrades to Master Classrooms for the College of Liberal Arts (1618)</t>
  </si>
  <si>
    <t>Technology Upgrades to Master Classrooms for the College of Mass Communications (1624)</t>
  </si>
  <si>
    <t>Technology Upgrades to Master Classrooms for University College (1636)</t>
  </si>
  <si>
    <t>Technology Upgrades to Master Classrooms for the College of Business (1649)</t>
  </si>
  <si>
    <t>Equipment for Engineering Technology (1613)</t>
  </si>
  <si>
    <t>Equipment and Software for the College of Liberal Arts (1619)</t>
  </si>
  <si>
    <t>Equipment for the College of Behavioral and Health Sciences (1634)</t>
  </si>
  <si>
    <t>Technology for Computer Science (1647)</t>
  </si>
  <si>
    <t>Equipment for the College of Mass Communications (1640)</t>
  </si>
  <si>
    <t>Adaptive Technologies Computer Lab at Walker Library equipment and software (1603)</t>
  </si>
  <si>
    <t>University Computer Lab at BAS NUC computers (1626)</t>
  </si>
  <si>
    <t>University Computer Lab at Walker Library Computers and Laptops (1635)</t>
  </si>
  <si>
    <t>University Computer Lab at KOM servers and upgrades (1646)</t>
  </si>
  <si>
    <t>University Computer Lab at BAS (1671)</t>
  </si>
  <si>
    <t>University Computer Lab at KOM (1679)</t>
  </si>
  <si>
    <t>Library electronic databases available on the Internet (1683)</t>
  </si>
  <si>
    <t>Adaptive Technologies Computer Lab at Walker Library (1674)</t>
  </si>
  <si>
    <t>University Computer Lab at New Student Union (1675)</t>
  </si>
  <si>
    <t>University Print Management for Student Printing (1680)</t>
  </si>
  <si>
    <t>University Help Desk (1684)</t>
  </si>
  <si>
    <t>University Computer Lab at Walker Library (1672)</t>
  </si>
  <si>
    <t>615-898-5184</t>
  </si>
  <si>
    <t>2015-2016</t>
  </si>
  <si>
    <t>2015-2016 Total Technology Access Fee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</si>
  <si>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</si>
  <si>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</si>
  <si>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</si>
  <si>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</si>
  <si>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</si>
  <si>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</si>
  <si>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>**</t>
  </si>
  <si>
    <t>Construction projects are expected to be completed in the next fiscal year.</t>
  </si>
  <si>
    <t xml:space="preserve">Pool 1 carry forward is due to the incomplete Print Management proposal (1580).  </t>
  </si>
  <si>
    <t>This will be spent as part of the project in the next fiscal year.</t>
  </si>
  <si>
    <t>2015-2016 carry forward amount is due to incomplete construction projects.</t>
  </si>
  <si>
    <t>ACTUAL EXPENDITURES REPORT</t>
  </si>
  <si>
    <t xml:space="preserve">**** This is a preliminary report prepared prior to the university closing of expenditure and revenue accounts.  Upon completion of closing, we'll send a final revised report.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</si>
</sst>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="77" zoomScaleNormal="77" workbookViewId="0">
      <selection activeCell="O14" sqref="O14:Q14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1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x14ac:dyDescent="0.2">
      <c r="A5" s="47" t="s">
        <v>90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x14ac:dyDescent="0.2">
      <c r="A6" s="47" t="s">
        <v>103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4.25" x14ac:dyDescent="0.2">
      <c r="C7" s="45" t="s">
        <v>104</v>
      </c>
    </row>
    <row r="11" spans="1:18" x14ac:dyDescent="0.2">
      <c r="A11" s="46" t="s">
        <v>4</v>
      </c>
      <c r="B11" s="46"/>
      <c r="C11" s="46"/>
      <c r="D11" s="46"/>
      <c r="E11" s="46"/>
      <c r="F11" s="11"/>
      <c r="G11" s="46" t="s">
        <v>5</v>
      </c>
      <c r="H11" s="46"/>
      <c r="I11" s="46"/>
      <c r="J11" s="46"/>
      <c r="K11" s="46"/>
      <c r="L11" s="11"/>
      <c r="M11" s="50" t="s">
        <v>91</v>
      </c>
      <c r="N11" s="50"/>
      <c r="O11" s="50"/>
      <c r="P11" s="50"/>
      <c r="Q11" s="50"/>
      <c r="R11" s="11"/>
    </row>
    <row r="12" spans="1:18" x14ac:dyDescent="0.2">
      <c r="A12" s="49" t="s">
        <v>6</v>
      </c>
      <c r="B12" s="49"/>
      <c r="C12" s="49"/>
      <c r="D12" s="49"/>
      <c r="E12" s="49"/>
      <c r="F12" s="11"/>
      <c r="G12" s="49" t="s">
        <v>7</v>
      </c>
      <c r="H12" s="49"/>
      <c r="I12" s="49"/>
      <c r="J12" s="49"/>
      <c r="K12" s="49"/>
      <c r="L12" s="12"/>
      <c r="M12" s="49" t="s">
        <v>8</v>
      </c>
      <c r="N12" s="49"/>
      <c r="O12" s="49"/>
      <c r="P12" s="49"/>
      <c r="Q12" s="49"/>
      <c r="R12" s="11"/>
    </row>
    <row r="13" spans="1:18" x14ac:dyDescent="0.2">
      <c r="F13" s="11"/>
      <c r="L13" s="11"/>
      <c r="R13" s="11"/>
    </row>
    <row r="14" spans="1:18" x14ac:dyDescent="0.2">
      <c r="C14" s="46"/>
      <c r="D14" s="46"/>
      <c r="E14" s="46"/>
      <c r="F14" s="11"/>
      <c r="G14" s="13"/>
      <c r="H14" s="13"/>
      <c r="I14" s="46"/>
      <c r="J14" s="46"/>
      <c r="K14" s="46"/>
      <c r="L14" s="12"/>
      <c r="M14" s="14"/>
      <c r="N14" s="13"/>
      <c r="O14" s="46"/>
      <c r="P14" s="46"/>
      <c r="Q14" s="46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14">
        <v>327680</v>
      </c>
      <c r="C16" s="41" t="s">
        <v>92</v>
      </c>
      <c r="E16" s="14"/>
      <c r="F16" s="11"/>
      <c r="G16" s="14">
        <v>1207732</v>
      </c>
      <c r="I16" s="41" t="s">
        <v>92</v>
      </c>
      <c r="K16" s="13"/>
      <c r="L16" s="12"/>
      <c r="M16" s="14">
        <f>+G16+A16</f>
        <v>1535412</v>
      </c>
      <c r="N16" s="13"/>
      <c r="O16" s="41" t="s">
        <v>92</v>
      </c>
      <c r="P16" s="13"/>
      <c r="Q16" s="14"/>
      <c r="R16" s="11"/>
    </row>
    <row r="17" spans="1:18" x14ac:dyDescent="0.2">
      <c r="A17" s="14">
        <v>571737</v>
      </c>
      <c r="C17" s="41" t="s">
        <v>93</v>
      </c>
      <c r="E17" s="14"/>
      <c r="F17" s="11"/>
      <c r="G17" s="14">
        <v>3833585</v>
      </c>
      <c r="I17" s="41" t="s">
        <v>93</v>
      </c>
      <c r="K17" s="13"/>
      <c r="L17" s="12"/>
      <c r="M17" s="14">
        <f>+G17+A17</f>
        <v>4405322</v>
      </c>
      <c r="N17" s="13"/>
      <c r="O17" s="41" t="s">
        <v>93</v>
      </c>
      <c r="P17" s="13"/>
      <c r="Q17" s="14"/>
      <c r="R17" s="11"/>
    </row>
    <row r="18" spans="1:18" x14ac:dyDescent="0.2">
      <c r="B18" s="40">
        <v>1</v>
      </c>
      <c r="C18" s="8" t="s">
        <v>38</v>
      </c>
      <c r="F18" s="11"/>
      <c r="G18" s="9"/>
      <c r="H18" s="40">
        <v>1</v>
      </c>
      <c r="I18" s="8" t="s">
        <v>38</v>
      </c>
      <c r="K18" s="9">
        <f>+DESCRIPTION!H35</f>
        <v>580569</v>
      </c>
      <c r="L18" s="11"/>
      <c r="N18" s="40">
        <v>1</v>
      </c>
      <c r="O18" s="8" t="s">
        <v>38</v>
      </c>
      <c r="Q18" s="9">
        <f>+K18+E18</f>
        <v>580569</v>
      </c>
      <c r="R18" s="11"/>
    </row>
    <row r="19" spans="1:18" x14ac:dyDescent="0.2">
      <c r="B19" s="40"/>
      <c r="C19" s="8" t="s">
        <v>39</v>
      </c>
      <c r="F19" s="11"/>
      <c r="G19" s="9"/>
      <c r="H19" s="40"/>
      <c r="I19" s="8" t="s">
        <v>39</v>
      </c>
      <c r="L19" s="11"/>
      <c r="N19" s="40"/>
      <c r="O19" s="8" t="s">
        <v>39</v>
      </c>
      <c r="R19" s="11"/>
    </row>
    <row r="20" spans="1:18" x14ac:dyDescent="0.2">
      <c r="B20" s="40"/>
      <c r="C20" s="8" t="s">
        <v>15</v>
      </c>
      <c r="F20" s="11"/>
      <c r="H20" s="40"/>
      <c r="I20" s="8" t="s">
        <v>15</v>
      </c>
      <c r="L20" s="11"/>
      <c r="N20" s="40"/>
      <c r="O20" s="8" t="s">
        <v>15</v>
      </c>
      <c r="R20" s="11"/>
    </row>
    <row r="21" spans="1:18" x14ac:dyDescent="0.2">
      <c r="B21" s="40">
        <v>2</v>
      </c>
      <c r="C21" s="8" t="s">
        <v>14</v>
      </c>
      <c r="F21" s="11"/>
      <c r="H21" s="40">
        <v>2</v>
      </c>
      <c r="I21" s="8" t="s">
        <v>14</v>
      </c>
      <c r="K21" s="17">
        <f>+DESCRIPTION!H44</f>
        <v>205838</v>
      </c>
      <c r="L21" s="11"/>
      <c r="N21" s="40">
        <v>2</v>
      </c>
      <c r="O21" s="8" t="s">
        <v>14</v>
      </c>
      <c r="Q21" s="9">
        <f t="shared" ref="Q21:Q28" si="0">+K21+E21</f>
        <v>205838</v>
      </c>
      <c r="R21" s="11"/>
    </row>
    <row r="22" spans="1:18" x14ac:dyDescent="0.2">
      <c r="B22" s="40">
        <v>3</v>
      </c>
      <c r="C22" s="8" t="s">
        <v>46</v>
      </c>
      <c r="F22" s="11"/>
      <c r="H22" s="40">
        <v>3</v>
      </c>
      <c r="I22" s="8" t="s">
        <v>10</v>
      </c>
      <c r="K22" s="18">
        <f>+DESCRIPTION!H54</f>
        <v>168518</v>
      </c>
      <c r="L22" s="11"/>
      <c r="N22" s="40">
        <v>3</v>
      </c>
      <c r="O22" s="8" t="s">
        <v>10</v>
      </c>
      <c r="Q22" s="9">
        <f t="shared" si="0"/>
        <v>168518</v>
      </c>
      <c r="R22" s="11"/>
    </row>
    <row r="23" spans="1:18" x14ac:dyDescent="0.2">
      <c r="B23" s="40">
        <v>4</v>
      </c>
      <c r="C23" s="8" t="s">
        <v>47</v>
      </c>
      <c r="F23" s="11"/>
      <c r="H23" s="40">
        <v>4</v>
      </c>
      <c r="I23" s="8" t="s">
        <v>11</v>
      </c>
      <c r="K23" s="32">
        <f>+DESCRIPTION!H64</f>
        <v>684112</v>
      </c>
      <c r="L23" s="11"/>
      <c r="N23" s="40">
        <v>4</v>
      </c>
      <c r="O23" s="8" t="s">
        <v>11</v>
      </c>
      <c r="Q23" s="9">
        <f t="shared" si="0"/>
        <v>684112</v>
      </c>
      <c r="R23" s="11"/>
    </row>
    <row r="24" spans="1:18" x14ac:dyDescent="0.2">
      <c r="B24" s="40">
        <v>5</v>
      </c>
      <c r="C24" s="8" t="s">
        <v>40</v>
      </c>
      <c r="E24" s="9">
        <f>+DESCRIPTION!H16</f>
        <v>419567.32</v>
      </c>
      <c r="F24" s="11"/>
      <c r="H24" s="40">
        <v>5</v>
      </c>
      <c r="I24" s="8" t="s">
        <v>45</v>
      </c>
      <c r="K24" s="18">
        <f>+DESCRIPTION!H72</f>
        <v>469335</v>
      </c>
      <c r="L24" s="11"/>
      <c r="N24" s="40">
        <v>5</v>
      </c>
      <c r="O24" s="8" t="s">
        <v>40</v>
      </c>
      <c r="Q24" s="9">
        <f t="shared" si="0"/>
        <v>888902.32000000007</v>
      </c>
      <c r="R24" s="11"/>
    </row>
    <row r="25" spans="1:18" x14ac:dyDescent="0.2">
      <c r="B25" s="40">
        <v>6</v>
      </c>
      <c r="C25" s="8" t="s">
        <v>13</v>
      </c>
      <c r="F25" s="11"/>
      <c r="H25" s="40">
        <v>6</v>
      </c>
      <c r="I25" s="8" t="s">
        <v>13</v>
      </c>
      <c r="K25" s="18">
        <f>+DESCRIPTION!H78</f>
        <v>495726</v>
      </c>
      <c r="L25" s="11"/>
      <c r="N25" s="40">
        <v>6</v>
      </c>
      <c r="O25" s="8" t="s">
        <v>13</v>
      </c>
      <c r="Q25" s="9">
        <f t="shared" si="0"/>
        <v>495726</v>
      </c>
      <c r="R25" s="11"/>
    </row>
    <row r="26" spans="1:18" x14ac:dyDescent="0.2">
      <c r="B26" s="40">
        <v>7</v>
      </c>
      <c r="C26" s="8" t="s">
        <v>59</v>
      </c>
      <c r="E26" s="9">
        <f>+DESCRIPTION!H22</f>
        <v>105540</v>
      </c>
      <c r="F26" s="11"/>
      <c r="H26" s="40">
        <v>7</v>
      </c>
      <c r="I26" s="8" t="s">
        <v>42</v>
      </c>
      <c r="K26" s="18">
        <f>+DESCRIPTION!H84</f>
        <v>594275</v>
      </c>
      <c r="L26" s="11"/>
      <c r="N26" s="40">
        <v>7</v>
      </c>
      <c r="O26" s="8" t="s">
        <v>42</v>
      </c>
      <c r="Q26" s="9">
        <f t="shared" si="0"/>
        <v>699815</v>
      </c>
      <c r="R26" s="11"/>
    </row>
    <row r="27" spans="1:18" x14ac:dyDescent="0.2">
      <c r="B27" s="40"/>
      <c r="C27" s="8" t="s">
        <v>60</v>
      </c>
      <c r="F27" s="11"/>
      <c r="H27" s="16"/>
      <c r="I27" s="8" t="s">
        <v>41</v>
      </c>
      <c r="K27" s="18"/>
      <c r="L27" s="11"/>
      <c r="N27" s="16"/>
      <c r="O27" s="8" t="s">
        <v>41</v>
      </c>
      <c r="R27" s="11"/>
    </row>
    <row r="28" spans="1:18" x14ac:dyDescent="0.2">
      <c r="B28" s="8">
        <v>8</v>
      </c>
      <c r="C28" s="8" t="s">
        <v>57</v>
      </c>
      <c r="E28" s="19"/>
      <c r="F28" s="11"/>
      <c r="H28" s="8">
        <v>8</v>
      </c>
      <c r="I28" s="8" t="s">
        <v>57</v>
      </c>
      <c r="K28" s="43">
        <f>+DESCRIPTION!H90</f>
        <v>656631</v>
      </c>
      <c r="L28" s="11"/>
      <c r="N28" s="8">
        <v>8</v>
      </c>
      <c r="O28" s="8" t="s">
        <v>57</v>
      </c>
      <c r="Q28" s="19">
        <f t="shared" si="0"/>
        <v>656631</v>
      </c>
      <c r="R28" s="11"/>
    </row>
    <row r="29" spans="1:18" x14ac:dyDescent="0.2">
      <c r="E29" s="39"/>
      <c r="F29" s="11"/>
      <c r="K29" s="44"/>
      <c r="L29" s="11"/>
      <c r="Q29" s="39"/>
      <c r="R29" s="11"/>
    </row>
    <row r="30" spans="1:18" x14ac:dyDescent="0.2">
      <c r="C30" s="8" t="s">
        <v>94</v>
      </c>
      <c r="E30" s="39">
        <f>SUM(E16:E28)</f>
        <v>525107.32000000007</v>
      </c>
      <c r="F30" s="11"/>
      <c r="I30" s="8" t="s">
        <v>94</v>
      </c>
      <c r="K30" s="44">
        <f>SUM(K16:K29)</f>
        <v>3855004</v>
      </c>
      <c r="L30" s="11"/>
      <c r="O30" s="8" t="s">
        <v>94</v>
      </c>
      <c r="Q30" s="39">
        <f>SUM(Q16:Q29)</f>
        <v>4380111.32</v>
      </c>
      <c r="R30" s="11"/>
    </row>
    <row r="31" spans="1:18" x14ac:dyDescent="0.2">
      <c r="E31" s="39"/>
      <c r="F31" s="11"/>
      <c r="K31" s="44"/>
      <c r="L31" s="11"/>
      <c r="Q31" s="39"/>
      <c r="R31" s="11"/>
    </row>
    <row r="32" spans="1:18" x14ac:dyDescent="0.2">
      <c r="E32" s="39"/>
      <c r="F32" s="11"/>
      <c r="K32" s="44"/>
      <c r="L32" s="11"/>
      <c r="Q32" s="39"/>
      <c r="R32" s="11"/>
    </row>
    <row r="33" spans="1:18" x14ac:dyDescent="0.2">
      <c r="C33" s="8" t="s">
        <v>95</v>
      </c>
      <c r="E33" s="39">
        <v>49675</v>
      </c>
      <c r="F33" s="11"/>
      <c r="I33" s="8" t="s">
        <v>95</v>
      </c>
      <c r="K33" s="44">
        <v>104839</v>
      </c>
      <c r="L33" s="11"/>
      <c r="O33" s="8" t="s">
        <v>95</v>
      </c>
      <c r="Q33" s="39">
        <f>+K33+E33</f>
        <v>154514</v>
      </c>
      <c r="R33" s="11"/>
    </row>
    <row r="34" spans="1:18" x14ac:dyDescent="0.2">
      <c r="C34" s="8" t="s">
        <v>96</v>
      </c>
      <c r="E34" s="39">
        <v>0</v>
      </c>
      <c r="F34" s="11"/>
      <c r="I34" s="8" t="s">
        <v>96</v>
      </c>
      <c r="K34" s="44">
        <v>629312</v>
      </c>
      <c r="L34" s="11"/>
      <c r="O34" s="8" t="s">
        <v>96</v>
      </c>
      <c r="Q34" s="39">
        <f>+K34+E34</f>
        <v>629312</v>
      </c>
      <c r="R34" s="11"/>
    </row>
    <row r="35" spans="1:18" x14ac:dyDescent="0.2">
      <c r="C35" s="8" t="s">
        <v>97</v>
      </c>
      <c r="E35" s="9">
        <v>324635</v>
      </c>
      <c r="F35" s="11"/>
      <c r="I35" s="8" t="s">
        <v>97</v>
      </c>
      <c r="K35" s="9">
        <v>452162</v>
      </c>
      <c r="L35" s="11"/>
      <c r="N35" s="16"/>
      <c r="O35" s="8" t="s">
        <v>97</v>
      </c>
      <c r="Q35" s="9">
        <f>+K35+E35</f>
        <v>776797</v>
      </c>
      <c r="R35" s="11"/>
    </row>
    <row r="36" spans="1:18" x14ac:dyDescent="0.2">
      <c r="F36" s="11"/>
      <c r="L36" s="11"/>
      <c r="R36" s="11"/>
    </row>
    <row r="37" spans="1:18" x14ac:dyDescent="0.2">
      <c r="F37" s="11"/>
      <c r="L37" s="11"/>
      <c r="N37" s="16"/>
      <c r="R37" s="11"/>
    </row>
    <row r="38" spans="1:18" x14ac:dyDescent="0.2">
      <c r="A38" s="19" t="s">
        <v>9</v>
      </c>
      <c r="E38" s="19" t="s">
        <v>9</v>
      </c>
      <c r="F38" s="11"/>
      <c r="G38" s="20" t="s">
        <v>9</v>
      </c>
      <c r="K38" s="20" t="s">
        <v>9</v>
      </c>
      <c r="L38" s="11"/>
      <c r="M38" s="9" t="s">
        <v>9</v>
      </c>
      <c r="N38" s="21"/>
      <c r="O38" s="21"/>
      <c r="P38" s="21"/>
      <c r="Q38" s="9" t="s">
        <v>9</v>
      </c>
      <c r="R38" s="11"/>
    </row>
    <row r="39" spans="1:18" ht="13.5" thickBot="1" x14ac:dyDescent="0.25">
      <c r="A39" s="22">
        <f>SUM(A16:A18)</f>
        <v>899417</v>
      </c>
      <c r="E39" s="23">
        <f>SUM(E30:E35)</f>
        <v>899417.32000000007</v>
      </c>
      <c r="F39" s="11"/>
      <c r="G39" s="23">
        <f>SUM(G16:G18)</f>
        <v>5041317</v>
      </c>
      <c r="K39" s="24">
        <f>SUM(K30:K35)</f>
        <v>5041317</v>
      </c>
      <c r="L39" s="25"/>
      <c r="M39" s="22">
        <f>SUM(M16:M36)</f>
        <v>5940734</v>
      </c>
      <c r="Q39" s="23">
        <f>SUM(Q30:Q36)</f>
        <v>5940734.3200000003</v>
      </c>
      <c r="R39" s="11"/>
    </row>
    <row r="40" spans="1:18" ht="13.5" thickTop="1" x14ac:dyDescent="0.2">
      <c r="F40" s="11"/>
      <c r="L40" s="25"/>
      <c r="R40" s="11"/>
    </row>
    <row r="41" spans="1:18" x14ac:dyDescent="0.2">
      <c r="F41" s="26"/>
      <c r="K41" s="18"/>
      <c r="R41" s="26"/>
    </row>
    <row r="42" spans="1:18" x14ac:dyDescent="0.2">
      <c r="B42" s="8" t="s">
        <v>98</v>
      </c>
      <c r="C42" s="8" t="s">
        <v>102</v>
      </c>
      <c r="F42" s="26"/>
      <c r="K42" s="18"/>
      <c r="R42" s="26"/>
    </row>
    <row r="43" spans="1:18" x14ac:dyDescent="0.2">
      <c r="B43"/>
      <c r="C43" s="8" t="s">
        <v>99</v>
      </c>
      <c r="F43" s="26"/>
      <c r="G43" s="21"/>
      <c r="H43" s="21"/>
      <c r="I43" s="21"/>
      <c r="J43" s="21"/>
      <c r="K43" s="21"/>
      <c r="L43" s="21"/>
      <c r="R43" s="26"/>
    </row>
    <row r="44" spans="1:18" x14ac:dyDescent="0.2">
      <c r="C44" s="8" t="s">
        <v>100</v>
      </c>
      <c r="F44" s="26"/>
      <c r="G44" s="21"/>
      <c r="H44" s="21"/>
      <c r="I44" s="21"/>
      <c r="J44" s="21"/>
      <c r="K44" s="21"/>
      <c r="L44" s="21"/>
      <c r="R44" s="26"/>
    </row>
    <row r="45" spans="1:18" x14ac:dyDescent="0.2">
      <c r="C45" s="8" t="s">
        <v>101</v>
      </c>
      <c r="F45" s="26"/>
      <c r="G45" s="21"/>
      <c r="H45" s="21"/>
      <c r="I45" s="42"/>
      <c r="J45" s="21"/>
      <c r="K45" s="21"/>
      <c r="L45" s="21"/>
      <c r="R45" s="26"/>
    </row>
    <row r="46" spans="1:18" x14ac:dyDescent="0.2">
      <c r="F46" s="26"/>
      <c r="G46" s="21"/>
      <c r="H46" s="21"/>
      <c r="I46" s="21"/>
      <c r="J46" s="21"/>
      <c r="K46" s="21"/>
      <c r="L46" s="21"/>
      <c r="R46" s="26"/>
    </row>
    <row r="47" spans="1:18" x14ac:dyDescent="0.2">
      <c r="C47" s="27"/>
      <c r="F47" s="26"/>
      <c r="G47" s="21"/>
      <c r="H47" s="21"/>
      <c r="I47" s="21"/>
      <c r="J47" s="21"/>
      <c r="K47" s="21"/>
      <c r="L47" s="21"/>
      <c r="R47" s="26"/>
    </row>
    <row r="48" spans="1:18" x14ac:dyDescent="0.2">
      <c r="F48" s="26"/>
      <c r="G48" s="21"/>
      <c r="H48" s="21"/>
      <c r="I48" s="21"/>
      <c r="J48" s="21"/>
      <c r="K48" s="21"/>
      <c r="L48" s="21"/>
      <c r="R48" s="26"/>
    </row>
    <row r="49" spans="2:18" x14ac:dyDescent="0.2">
      <c r="F49" s="26"/>
      <c r="G49" s="21"/>
      <c r="H49" s="21"/>
      <c r="I49" s="21"/>
      <c r="J49" s="21"/>
      <c r="K49" s="21"/>
      <c r="L49" s="21"/>
      <c r="R49" s="26"/>
    </row>
    <row r="50" spans="2:18" x14ac:dyDescent="0.2">
      <c r="G50" s="21"/>
      <c r="H50" s="21"/>
      <c r="I50" s="21"/>
      <c r="J50" s="21"/>
      <c r="K50" s="21"/>
      <c r="L50" s="21"/>
    </row>
    <row r="51" spans="2:18" x14ac:dyDescent="0.2">
      <c r="G51" s="21"/>
      <c r="H51" s="21"/>
      <c r="I51" s="21"/>
      <c r="J51" s="21"/>
      <c r="K51" s="21"/>
      <c r="L51" s="21"/>
    </row>
    <row r="52" spans="2:18" x14ac:dyDescent="0.2">
      <c r="G52" s="21"/>
      <c r="H52" s="21"/>
      <c r="I52" s="21"/>
      <c r="J52" s="21"/>
      <c r="K52" s="21"/>
      <c r="L52" s="21"/>
    </row>
    <row r="53" spans="2:18" x14ac:dyDescent="0.2">
      <c r="G53" s="21"/>
      <c r="H53" s="21"/>
      <c r="I53" s="21"/>
      <c r="J53" s="21"/>
      <c r="K53" s="21"/>
      <c r="L53" s="21"/>
    </row>
    <row r="54" spans="2:18" x14ac:dyDescent="0.2">
      <c r="G54" s="21"/>
      <c r="H54" s="21"/>
      <c r="I54" s="21"/>
      <c r="J54" s="21"/>
      <c r="K54" s="21"/>
      <c r="L54" s="21"/>
    </row>
    <row r="56" spans="2:18" x14ac:dyDescent="0.2">
      <c r="B56" s="34" t="s">
        <v>48</v>
      </c>
      <c r="C56" s="8" t="s">
        <v>49</v>
      </c>
    </row>
    <row r="57" spans="2:18" x14ac:dyDescent="0.2">
      <c r="C57" s="8" t="s">
        <v>50</v>
      </c>
    </row>
    <row r="58" spans="2:18" x14ac:dyDescent="0.2">
      <c r="C58" s="8" t="s">
        <v>16</v>
      </c>
    </row>
    <row r="59" spans="2:18" x14ac:dyDescent="0.2">
      <c r="C59" s="8" t="s">
        <v>53</v>
      </c>
    </row>
    <row r="60" spans="2:18" x14ac:dyDescent="0.2">
      <c r="C60" s="8" t="s">
        <v>52</v>
      </c>
    </row>
    <row r="61" spans="2:18" x14ac:dyDescent="0.2">
      <c r="C61" s="8" t="s">
        <v>51</v>
      </c>
    </row>
    <row r="62" spans="2:18" x14ac:dyDescent="0.2">
      <c r="C62" s="8" t="s">
        <v>89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Normal="100" workbookViewId="0">
      <selection activeCell="A2" sqref="A2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18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61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19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43</v>
      </c>
    </row>
    <row r="9" spans="1:11" s="1" customFormat="1" x14ac:dyDescent="0.2">
      <c r="A9" s="1">
        <v>5</v>
      </c>
      <c r="B9" s="1" t="s">
        <v>12</v>
      </c>
      <c r="G9" s="4"/>
      <c r="H9" s="4"/>
    </row>
    <row r="10" spans="1:11" x14ac:dyDescent="0.2">
      <c r="B10" t="s">
        <v>21</v>
      </c>
      <c r="C10" s="26" t="s">
        <v>88</v>
      </c>
      <c r="D10" s="29"/>
      <c r="E10" s="29"/>
      <c r="F10" s="29"/>
      <c r="G10" s="30">
        <v>45000</v>
      </c>
    </row>
    <row r="11" spans="1:11" x14ac:dyDescent="0.2">
      <c r="B11" t="s">
        <v>25</v>
      </c>
      <c r="C11" s="26" t="s">
        <v>84</v>
      </c>
      <c r="D11" s="29"/>
      <c r="E11" s="29"/>
      <c r="F11" s="29"/>
      <c r="G11" s="30">
        <v>26280</v>
      </c>
    </row>
    <row r="12" spans="1:11" x14ac:dyDescent="0.2">
      <c r="B12" t="s">
        <v>27</v>
      </c>
      <c r="C12" s="26" t="s">
        <v>85</v>
      </c>
      <c r="D12" s="29"/>
      <c r="E12" s="29"/>
      <c r="F12" s="29"/>
      <c r="G12" s="30">
        <v>13280</v>
      </c>
    </row>
    <row r="13" spans="1:11" x14ac:dyDescent="0.2">
      <c r="B13" s="8" t="s">
        <v>28</v>
      </c>
      <c r="C13" s="26" t="s">
        <v>86</v>
      </c>
      <c r="D13" s="29"/>
      <c r="E13" s="30"/>
      <c r="F13" s="29"/>
      <c r="G13" s="33">
        <v>257930.32</v>
      </c>
    </row>
    <row r="14" spans="1:11" x14ac:dyDescent="0.2">
      <c r="B14" s="8" t="s">
        <v>56</v>
      </c>
      <c r="C14" s="26" t="s">
        <v>87</v>
      </c>
      <c r="D14" s="29"/>
      <c r="E14" s="29"/>
      <c r="F14" s="29"/>
      <c r="G14" s="30">
        <v>77077</v>
      </c>
    </row>
    <row r="15" spans="1:11" x14ac:dyDescent="0.2">
      <c r="C15" s="29"/>
      <c r="G15" s="33"/>
    </row>
    <row r="16" spans="1:11" x14ac:dyDescent="0.2">
      <c r="C16" s="29"/>
      <c r="E16" s="1" t="s">
        <v>33</v>
      </c>
      <c r="G16" s="33"/>
      <c r="H16" s="4">
        <f>SUM(G10:G15)</f>
        <v>419567.32</v>
      </c>
      <c r="J16" s="6"/>
    </row>
    <row r="17" spans="1:10" x14ac:dyDescent="0.2">
      <c r="C17" s="29"/>
      <c r="E17" s="1"/>
      <c r="G17" s="33"/>
      <c r="H17" s="4"/>
      <c r="J17" s="6"/>
    </row>
    <row r="18" spans="1:10" x14ac:dyDescent="0.2">
      <c r="J18" s="2"/>
    </row>
    <row r="19" spans="1:10" x14ac:dyDescent="0.2">
      <c r="A19" s="1">
        <v>7</v>
      </c>
      <c r="B19" s="1" t="s">
        <v>17</v>
      </c>
      <c r="H19" s="4"/>
      <c r="J19" s="2"/>
    </row>
    <row r="20" spans="1:10" x14ac:dyDescent="0.2">
      <c r="B20" t="s">
        <v>35</v>
      </c>
      <c r="C20" s="26" t="s">
        <v>66</v>
      </c>
      <c r="D20" s="26"/>
      <c r="E20" s="30"/>
      <c r="G20" s="30">
        <v>105540</v>
      </c>
      <c r="H20" s="4"/>
      <c r="J20" s="2"/>
    </row>
    <row r="21" spans="1:10" x14ac:dyDescent="0.2">
      <c r="H21" s="4"/>
      <c r="J21" s="2"/>
    </row>
    <row r="22" spans="1:10" x14ac:dyDescent="0.2">
      <c r="E22" s="1" t="s">
        <v>36</v>
      </c>
      <c r="H22" s="36">
        <f>+G20</f>
        <v>105540</v>
      </c>
      <c r="J22" s="2"/>
    </row>
    <row r="23" spans="1:10" x14ac:dyDescent="0.2">
      <c r="E23" s="1"/>
      <c r="H23" s="37"/>
      <c r="J23" s="2"/>
    </row>
    <row r="24" spans="1:10" x14ac:dyDescent="0.2">
      <c r="E24" s="1"/>
      <c r="H24" s="4"/>
      <c r="J24" s="2"/>
    </row>
    <row r="25" spans="1:10" ht="18" x14ac:dyDescent="0.25">
      <c r="A25" s="1" t="s">
        <v>54</v>
      </c>
      <c r="C25" s="3"/>
      <c r="E25" s="1"/>
      <c r="H25" s="4">
        <f>SUM(H16:H22)</f>
        <v>525107.32000000007</v>
      </c>
      <c r="J25" s="2"/>
    </row>
    <row r="26" spans="1:10" s="1" customFormat="1" x14ac:dyDescent="0.2">
      <c r="J26" s="7"/>
    </row>
    <row r="28" spans="1:10" s="3" customFormat="1" ht="18" x14ac:dyDescent="0.25">
      <c r="C28" s="3" t="s">
        <v>24</v>
      </c>
      <c r="G28" s="5"/>
      <c r="H28" s="5"/>
    </row>
    <row r="29" spans="1:10" s="3" customFormat="1" ht="18" x14ac:dyDescent="0.25">
      <c r="G29" s="5"/>
      <c r="H29" s="5"/>
      <c r="J29" s="38"/>
    </row>
    <row r="30" spans="1:10" s="3" customFormat="1" ht="12.75" customHeight="1" x14ac:dyDescent="0.25">
      <c r="A30" s="1">
        <v>1</v>
      </c>
      <c r="B30" s="1" t="s">
        <v>20</v>
      </c>
      <c r="C30" s="1"/>
      <c r="D30" s="1"/>
      <c r="E30" s="1"/>
      <c r="F30" s="1"/>
      <c r="G30" s="4"/>
      <c r="H30" s="4"/>
    </row>
    <row r="31" spans="1:10" s="3" customFormat="1" ht="12.75" customHeight="1" x14ac:dyDescent="0.25">
      <c r="A31"/>
      <c r="B31" t="s">
        <v>21</v>
      </c>
      <c r="C31" s="8" t="s">
        <v>62</v>
      </c>
      <c r="D31"/>
      <c r="E31"/>
      <c r="F31"/>
      <c r="G31" s="30">
        <v>156172</v>
      </c>
      <c r="H31" s="6"/>
    </row>
    <row r="32" spans="1:10" s="3" customFormat="1" ht="12.75" customHeight="1" x14ac:dyDescent="0.25">
      <c r="A32"/>
      <c r="B32" t="s">
        <v>25</v>
      </c>
      <c r="C32" t="s">
        <v>22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63</v>
      </c>
      <c r="D33"/>
      <c r="E33"/>
      <c r="F33"/>
      <c r="G33" s="30">
        <v>424397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23</v>
      </c>
      <c r="F35"/>
      <c r="G35" s="6"/>
      <c r="H35" s="4">
        <f>SUM(G31:G34)</f>
        <v>580569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14</v>
      </c>
      <c r="G38" s="4"/>
      <c r="H38" s="4"/>
    </row>
    <row r="39" spans="1:8" x14ac:dyDescent="0.2">
      <c r="B39" t="s">
        <v>21</v>
      </c>
      <c r="C39" s="26" t="s">
        <v>77</v>
      </c>
      <c r="D39" s="29"/>
      <c r="E39" s="29"/>
      <c r="F39" s="29"/>
      <c r="G39" s="30">
        <v>42970</v>
      </c>
    </row>
    <row r="40" spans="1:8" x14ac:dyDescent="0.2">
      <c r="B40" t="s">
        <v>25</v>
      </c>
      <c r="C40" s="26" t="s">
        <v>78</v>
      </c>
      <c r="D40" s="29"/>
      <c r="E40" s="29"/>
      <c r="F40" s="29"/>
      <c r="G40" s="30">
        <v>51600</v>
      </c>
    </row>
    <row r="41" spans="1:8" x14ac:dyDescent="0.2">
      <c r="B41" t="s">
        <v>26</v>
      </c>
      <c r="C41" s="26" t="s">
        <v>79</v>
      </c>
      <c r="D41" s="29"/>
      <c r="E41" s="29"/>
      <c r="F41" s="29"/>
      <c r="G41" s="30">
        <v>38266</v>
      </c>
    </row>
    <row r="42" spans="1:8" x14ac:dyDescent="0.2">
      <c r="B42" t="s">
        <v>27</v>
      </c>
      <c r="C42" s="26" t="s">
        <v>80</v>
      </c>
      <c r="D42" s="29"/>
      <c r="E42" s="29"/>
      <c r="F42" s="29"/>
      <c r="G42" s="30">
        <v>73002</v>
      </c>
    </row>
    <row r="44" spans="1:8" s="1" customFormat="1" x14ac:dyDescent="0.2">
      <c r="E44" s="1" t="s">
        <v>29</v>
      </c>
      <c r="G44" s="4"/>
      <c r="H44" s="4">
        <f>SUM(G39:G42)</f>
        <v>205838</v>
      </c>
    </row>
    <row r="47" spans="1:8" s="1" customFormat="1" x14ac:dyDescent="0.2">
      <c r="A47" s="1">
        <v>3</v>
      </c>
      <c r="B47" s="1" t="s">
        <v>30</v>
      </c>
      <c r="G47" s="4"/>
      <c r="H47" s="4"/>
    </row>
    <row r="48" spans="1:8" x14ac:dyDescent="0.2">
      <c r="B48" t="s">
        <v>21</v>
      </c>
      <c r="C48" s="26" t="s">
        <v>67</v>
      </c>
      <c r="G48" s="35">
        <v>32476</v>
      </c>
    </row>
    <row r="49" spans="1:10" x14ac:dyDescent="0.2">
      <c r="B49" t="s">
        <v>25</v>
      </c>
      <c r="C49" t="s">
        <v>68</v>
      </c>
      <c r="G49" s="35">
        <v>52407</v>
      </c>
    </row>
    <row r="50" spans="1:10" x14ac:dyDescent="0.2">
      <c r="B50" t="s">
        <v>26</v>
      </c>
      <c r="C50" t="s">
        <v>69</v>
      </c>
      <c r="G50" s="35">
        <v>20012</v>
      </c>
    </row>
    <row r="51" spans="1:10" x14ac:dyDescent="0.2">
      <c r="B51" t="s">
        <v>27</v>
      </c>
      <c r="C51" t="s">
        <v>70</v>
      </c>
      <c r="G51" s="35">
        <v>63623</v>
      </c>
      <c r="I51" s="6"/>
    </row>
    <row r="52" spans="1:10" x14ac:dyDescent="0.2">
      <c r="B52" t="s">
        <v>28</v>
      </c>
      <c r="C52" t="s">
        <v>71</v>
      </c>
      <c r="G52" s="35">
        <v>0</v>
      </c>
    </row>
    <row r="53" spans="1:10" x14ac:dyDescent="0.2">
      <c r="C53" s="26"/>
    </row>
    <row r="54" spans="1:10" s="1" customFormat="1" x14ac:dyDescent="0.2">
      <c r="C54" s="8"/>
      <c r="E54" s="1" t="s">
        <v>31</v>
      </c>
      <c r="G54" s="4"/>
      <c r="H54" s="4">
        <f>SUM(G48:G52)</f>
        <v>168518</v>
      </c>
      <c r="J54" s="7"/>
    </row>
    <row r="55" spans="1:10" x14ac:dyDescent="0.2">
      <c r="C55" s="26"/>
    </row>
    <row r="56" spans="1:10" x14ac:dyDescent="0.2">
      <c r="C56" s="8"/>
    </row>
    <row r="57" spans="1:10" s="1" customFormat="1" x14ac:dyDescent="0.2">
      <c r="A57" s="1">
        <v>4</v>
      </c>
      <c r="B57" s="1" t="s">
        <v>11</v>
      </c>
      <c r="G57" s="4"/>
      <c r="H57" s="4"/>
    </row>
    <row r="58" spans="1:10" x14ac:dyDescent="0.2">
      <c r="B58" t="s">
        <v>21</v>
      </c>
      <c r="C58" s="8" t="s">
        <v>72</v>
      </c>
      <c r="G58" s="35">
        <v>149997</v>
      </c>
    </row>
    <row r="59" spans="1:10" x14ac:dyDescent="0.2">
      <c r="B59" t="s">
        <v>25</v>
      </c>
      <c r="C59" s="8" t="s">
        <v>73</v>
      </c>
      <c r="G59" s="35">
        <v>111285</v>
      </c>
    </row>
    <row r="60" spans="1:10" x14ac:dyDescent="0.2">
      <c r="B60" t="s">
        <v>26</v>
      </c>
      <c r="C60" s="26" t="s">
        <v>74</v>
      </c>
      <c r="G60" s="35">
        <v>130316</v>
      </c>
    </row>
    <row r="61" spans="1:10" x14ac:dyDescent="0.2">
      <c r="B61" t="s">
        <v>27</v>
      </c>
      <c r="C61" s="26" t="s">
        <v>76</v>
      </c>
      <c r="G61" s="35">
        <v>183976</v>
      </c>
    </row>
    <row r="62" spans="1:10" x14ac:dyDescent="0.2">
      <c r="B62" t="s">
        <v>28</v>
      </c>
      <c r="C62" s="26" t="s">
        <v>75</v>
      </c>
      <c r="G62" s="35">
        <v>108538</v>
      </c>
    </row>
    <row r="64" spans="1:10" s="1" customFormat="1" x14ac:dyDescent="0.2">
      <c r="E64" s="1" t="s">
        <v>32</v>
      </c>
      <c r="G64" s="4"/>
      <c r="H64" s="4">
        <f>SUM(G58:G62)</f>
        <v>684112</v>
      </c>
    </row>
    <row r="67" spans="1:8" s="1" customFormat="1" x14ac:dyDescent="0.2">
      <c r="A67" s="1">
        <v>5</v>
      </c>
      <c r="B67" s="1" t="s">
        <v>44</v>
      </c>
      <c r="G67" s="4"/>
      <c r="H67" s="4"/>
    </row>
    <row r="68" spans="1:8" x14ac:dyDescent="0.2">
      <c r="B68" t="s">
        <v>21</v>
      </c>
      <c r="C68" s="26" t="s">
        <v>81</v>
      </c>
      <c r="D68" s="29"/>
      <c r="E68" s="30"/>
      <c r="F68" s="29"/>
      <c r="G68" s="30">
        <v>183515</v>
      </c>
    </row>
    <row r="69" spans="1:8" x14ac:dyDescent="0.2">
      <c r="B69" s="8" t="s">
        <v>25</v>
      </c>
      <c r="C69" s="26" t="s">
        <v>82</v>
      </c>
      <c r="D69" s="29"/>
      <c r="E69" s="30"/>
      <c r="F69" s="29"/>
      <c r="G69" s="30">
        <v>35820</v>
      </c>
    </row>
    <row r="70" spans="1:8" x14ac:dyDescent="0.2">
      <c r="B70" s="8" t="s">
        <v>26</v>
      </c>
      <c r="C70" s="26" t="s">
        <v>83</v>
      </c>
      <c r="D70" s="29"/>
      <c r="E70" s="30"/>
      <c r="F70" s="29"/>
      <c r="G70" s="30">
        <v>250000</v>
      </c>
    </row>
    <row r="72" spans="1:8" s="1" customFormat="1" x14ac:dyDescent="0.2">
      <c r="E72" s="1" t="s">
        <v>33</v>
      </c>
      <c r="G72" s="4"/>
      <c r="H72" s="4">
        <f>SUM(G68:G71)</f>
        <v>469335</v>
      </c>
    </row>
    <row r="75" spans="1:8" s="1" customFormat="1" x14ac:dyDescent="0.2">
      <c r="A75" s="1">
        <v>6</v>
      </c>
      <c r="B75" s="1" t="s">
        <v>13</v>
      </c>
      <c r="C75"/>
      <c r="G75" s="4"/>
      <c r="H75" s="4"/>
    </row>
    <row r="76" spans="1:8" x14ac:dyDescent="0.2">
      <c r="B76" t="s">
        <v>21</v>
      </c>
      <c r="C76" s="26" t="s">
        <v>64</v>
      </c>
      <c r="D76" s="29"/>
      <c r="E76" s="29"/>
      <c r="F76" s="29"/>
      <c r="G76" s="35">
        <v>495726</v>
      </c>
    </row>
    <row r="78" spans="1:8" s="1" customFormat="1" x14ac:dyDescent="0.2">
      <c r="C78"/>
      <c r="E78" s="1" t="s">
        <v>34</v>
      </c>
      <c r="G78" s="4"/>
      <c r="H78" s="4">
        <f>SUM(G76:G76)</f>
        <v>495726</v>
      </c>
    </row>
    <row r="79" spans="1:8" x14ac:dyDescent="0.2">
      <c r="C79" s="1"/>
    </row>
    <row r="81" spans="1:11" s="1" customFormat="1" x14ac:dyDescent="0.2">
      <c r="A81" s="1">
        <v>7</v>
      </c>
      <c r="B81" s="1" t="s">
        <v>17</v>
      </c>
      <c r="C81"/>
      <c r="G81" s="4"/>
      <c r="H81" s="4"/>
    </row>
    <row r="82" spans="1:11" x14ac:dyDescent="0.2">
      <c r="B82" t="s">
        <v>35</v>
      </c>
      <c r="C82" s="26" t="s">
        <v>66</v>
      </c>
      <c r="D82" s="29"/>
      <c r="E82" s="29"/>
      <c r="F82" s="29"/>
      <c r="G82" s="30">
        <v>594275</v>
      </c>
    </row>
    <row r="84" spans="1:11" s="1" customFormat="1" x14ac:dyDescent="0.2">
      <c r="C84" s="28"/>
      <c r="E84" s="1" t="s">
        <v>36</v>
      </c>
      <c r="G84" s="4"/>
      <c r="H84" s="37">
        <f>+G82</f>
        <v>594275</v>
      </c>
    </row>
    <row r="85" spans="1:11" s="1" customFormat="1" x14ac:dyDescent="0.2">
      <c r="C85" s="28"/>
      <c r="G85" s="4"/>
      <c r="H85" s="37"/>
    </row>
    <row r="86" spans="1:11" s="1" customFormat="1" x14ac:dyDescent="0.2">
      <c r="C86" s="28"/>
      <c r="G86" s="4"/>
      <c r="H86" s="37"/>
    </row>
    <row r="87" spans="1:11" s="1" customFormat="1" x14ac:dyDescent="0.2">
      <c r="A87" s="1">
        <v>8</v>
      </c>
      <c r="B87" s="1" t="s">
        <v>57</v>
      </c>
      <c r="C87" s="28"/>
      <c r="G87" s="4"/>
      <c r="H87" s="37"/>
    </row>
    <row r="88" spans="1:11" s="1" customFormat="1" x14ac:dyDescent="0.2">
      <c r="B88" s="8" t="s">
        <v>21</v>
      </c>
      <c r="C88" s="26" t="s">
        <v>65</v>
      </c>
      <c r="D88" s="8"/>
      <c r="E88" s="8"/>
      <c r="F88" s="8"/>
      <c r="G88" s="17">
        <v>656631</v>
      </c>
      <c r="H88" s="39"/>
    </row>
    <row r="89" spans="1:11" s="1" customFormat="1" x14ac:dyDescent="0.2">
      <c r="B89" s="8"/>
      <c r="C89" s="27"/>
      <c r="D89" s="8"/>
      <c r="E89" s="8"/>
      <c r="F89" s="8"/>
      <c r="G89" s="9"/>
      <c r="H89" s="39"/>
    </row>
    <row r="90" spans="1:11" s="1" customFormat="1" x14ac:dyDescent="0.2">
      <c r="B90" s="8"/>
      <c r="C90" s="27"/>
      <c r="D90" s="8"/>
      <c r="E90" s="1" t="s">
        <v>58</v>
      </c>
      <c r="F90" s="8"/>
      <c r="G90" s="9"/>
      <c r="H90" s="36">
        <f>+G88</f>
        <v>656631</v>
      </c>
    </row>
    <row r="91" spans="1:11" s="1" customFormat="1" x14ac:dyDescent="0.2">
      <c r="B91" s="8"/>
      <c r="C91" s="27"/>
      <c r="D91" s="8"/>
      <c r="E91" s="8"/>
      <c r="F91" s="8"/>
      <c r="G91" s="9"/>
      <c r="H91" s="39"/>
    </row>
    <row r="92" spans="1:11" s="1" customFormat="1" x14ac:dyDescent="0.2">
      <c r="C92" s="28"/>
      <c r="G92" s="4"/>
      <c r="H92" s="37"/>
    </row>
    <row r="93" spans="1:11" s="1" customFormat="1" x14ac:dyDescent="0.2">
      <c r="A93" s="1" t="s">
        <v>55</v>
      </c>
      <c r="C93" s="28"/>
      <c r="G93" s="4"/>
      <c r="H93" s="37">
        <f>SUM(H35:H90)</f>
        <v>3855004</v>
      </c>
      <c r="J93" s="7"/>
      <c r="K93" s="7"/>
    </row>
    <row r="94" spans="1:11" x14ac:dyDescent="0.2">
      <c r="C94" s="1"/>
    </row>
    <row r="96" spans="1:11" s="1" customFormat="1" x14ac:dyDescent="0.2">
      <c r="A96" s="1" t="s">
        <v>37</v>
      </c>
      <c r="C96"/>
      <c r="G96" s="4"/>
      <c r="H96" s="4">
        <f>+H93+H25</f>
        <v>4380111.32</v>
      </c>
    </row>
    <row r="97" spans="3:10" x14ac:dyDescent="0.2">
      <c r="C97" s="1"/>
      <c r="J97" s="2"/>
    </row>
    <row r="98" spans="3:10" x14ac:dyDescent="0.2">
      <c r="C98" s="2"/>
      <c r="D98" s="8"/>
      <c r="E98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2016-08-30T20:55:59Z</cp:lastPrinted>
  <dcterms:created xsi:type="dcterms:W3CDTF">2000-12-13T17:56:22Z</dcterms:created>
  <dcterms:modified xsi:type="dcterms:W3CDTF">2017-08-14T21:20:31Z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