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7"/>
  <workbookPr defaultThemeVersion="166925"/>
  <xr:revisionPtr revIDLastSave="74" documentId="11_E60897F41BE170836B02CE998F75CCDC64E183C8" xr6:coauthVersionLast="45" xr6:coauthVersionMax="45" xr10:uidLastSave="{D73F1D8D-88C8-4A42-81BD-E0413FCBA57C}"/>
  <bookViews>
    <workbookView xWindow="240" yWindow="105" windowWidth="14805" windowHeight="8010" activeTab="1" xr2:uid="{00000000-000D-0000-FFFF-FFFF00000000}"/>
  </bookViews>
  <sheets>
    <sheet name="Plan" sheetId="1" r:id="rId1"/>
    <sheet name="Description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3" i="2" l="1"/>
  <c r="K26" i="1" s="1"/>
  <c r="H87" i="2"/>
  <c r="K24" i="1" s="1"/>
  <c r="H81" i="2"/>
  <c r="K23" i="1" s="1"/>
  <c r="H75" i="2"/>
  <c r="K22" i="1" s="1"/>
  <c r="H67" i="2"/>
  <c r="K21" i="1" s="1"/>
  <c r="H54" i="2"/>
  <c r="K20" i="1" s="1"/>
  <c r="H43" i="2"/>
  <c r="K19" i="1" s="1"/>
  <c r="H32" i="2"/>
  <c r="H21" i="2"/>
  <c r="E24" i="1" s="1"/>
  <c r="H15" i="2"/>
  <c r="Q26" i="1"/>
  <c r="Q23" i="1"/>
  <c r="Q21" i="1"/>
  <c r="Q20" i="1"/>
  <c r="Q19" i="1"/>
  <c r="A31" i="1"/>
  <c r="H24" i="2" l="1"/>
  <c r="E22" i="1"/>
  <c r="E31" i="1" s="1"/>
  <c r="H96" i="2"/>
  <c r="K16" i="1"/>
  <c r="H99" i="2"/>
  <c r="G31" i="1"/>
  <c r="M16" i="1"/>
  <c r="M31" i="1" s="1"/>
  <c r="K31" i="1"/>
  <c r="Q16" i="1"/>
  <c r="Q22" i="1"/>
  <c r="Q24" i="1"/>
  <c r="Q31" i="1" l="1"/>
</calcChain>
</file>

<file path=xl/sharedStrings.xml><?xml version="1.0" encoding="utf-8"?>
<sst xmlns="http://schemas.openxmlformats.org/spreadsheetml/2006/main" count="152" uniqueCount="93">
  <si>
    <t>Middle Tennessee State University</t>
  </si>
  <si>
    <t>TECHNOLOGY ACCESS FEE</t>
  </si>
  <si>
    <t>2020-2021</t>
  </si>
  <si>
    <t xml:space="preserve">PROPOSED SPENDING PLAN </t>
  </si>
  <si>
    <t>Original Technology Access Fee Rate</t>
  </si>
  <si>
    <t>New Technology Access Fee Increase</t>
  </si>
  <si>
    <t>2019-2020 Total Technology Access Fee</t>
  </si>
  <si>
    <t>Part 1</t>
  </si>
  <si>
    <t>Part 2</t>
  </si>
  <si>
    <t>Part 1 + Part 2</t>
  </si>
  <si>
    <t>Spending Plan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</si>
  <si>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</si>
  <si>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</si>
  <si>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</si>
  <si>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</si>
  <si>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</si>
  <si>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</si>
  <si>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</si>
  <si>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</si>
  <si>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</si>
  <si>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</si>
  <si>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</si>
  <si>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</si>
  <si>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</si>
  <si>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</si>
  <si>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</si>
  <si>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</si>
  <si>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</si>
  <si>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</si>
  <si>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</si>
  <si>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</si>
  <si>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Approved:</t>
  </si>
  <si>
    <t>Mr. Bruce Petryshak, Vice President and CIO</t>
  </si>
  <si>
    <t>Date</t>
  </si>
  <si>
    <t>Dr. Sidney A. McPhee, President</t>
  </si>
  <si>
    <t>TABLE 1</t>
  </si>
  <si>
    <t>Description of Technology Access Fee Proposals &amp; Costs - July 1, 2020</t>
  </si>
  <si>
    <t>Original Fee of $15 Per Student (Pool 1)</t>
  </si>
  <si>
    <t>(Proposal number in parenthesis)</t>
  </si>
  <si>
    <t>Recurring costs for computer labs (includes student staffing)</t>
  </si>
  <si>
    <t>A</t>
  </si>
  <si>
    <t>University Computer Lab at Walker Library (2172)</t>
  </si>
  <si>
    <t>B</t>
  </si>
  <si>
    <t>Adaptive Technologies Computer Lab at Walker Library (2174)</t>
  </si>
  <si>
    <t>C</t>
  </si>
  <si>
    <t>University Print Management for Student Printing (2190)</t>
  </si>
  <si>
    <t>D</t>
  </si>
  <si>
    <t>University Help Desk (2184)</t>
  </si>
  <si>
    <t>Total category 5</t>
  </si>
  <si>
    <t>Emergency repair and replacement of instructional technology</t>
  </si>
  <si>
    <t xml:space="preserve">A </t>
  </si>
  <si>
    <t>Campus emergency and scheduled repair and replacement (2168, 2170, 2196)</t>
  </si>
  <si>
    <t>Total category 7</t>
  </si>
  <si>
    <t>TOTAL OF ORIGINAL FEE OF $15 PER STUDENTS (POOL 1)</t>
  </si>
  <si>
    <t>Additional Fees (Pool 2)</t>
  </si>
  <si>
    <t>Instructional computers and peripherals</t>
  </si>
  <si>
    <t>Virtualization of Student Desktops  (2197)</t>
  </si>
  <si>
    <t>Total category 1</t>
  </si>
  <si>
    <t>Adaptive Technologies Computer Lab at Walker Library equipment and software (2201)</t>
  </si>
  <si>
    <t>Accounting Open Based Learning Center equipment (2120)</t>
  </si>
  <si>
    <t>Open Based Learning Center for Health and Human Performance (2126)</t>
  </si>
  <si>
    <t>University Computer Lab at Walker Library computers and equipment (2131)</t>
  </si>
  <si>
    <t>E</t>
  </si>
  <si>
    <t>University Computer Lab at KOM (2135)</t>
  </si>
  <si>
    <t>Total category 2</t>
  </si>
  <si>
    <t>Master classrooms (new, renovated, and portable)</t>
  </si>
  <si>
    <t>Technology Upgrades in a classroom for World Languages (2128)</t>
  </si>
  <si>
    <t>Technology Upgrades in a classroom for Aerospace (2129)</t>
  </si>
  <si>
    <t>Technology Upgrades to classrooms in the College of Media and Entertainment (2132)</t>
  </si>
  <si>
    <t>Technology Upgrades in LRC 221 for Economics (2137)</t>
  </si>
  <si>
    <t>Technology Upgrades in classrooms for Journalism (2139)</t>
  </si>
  <si>
    <t>Total category 3</t>
  </si>
  <si>
    <t>Surveying Technologies for Construction and Concrete Managment (2103)</t>
  </si>
  <si>
    <t>Sound System for College of Education (2105)</t>
  </si>
  <si>
    <t>Equipment and Software for the College of Liberal Arts (2108)</t>
  </si>
  <si>
    <t>Server for Information Systems (2122)</t>
  </si>
  <si>
    <t>Equipment for the College of Behavioral and Health Sciences (2127)</t>
  </si>
  <si>
    <t>F</t>
  </si>
  <si>
    <t>Equipment and Software for the College of Media and Entertainment (2133)</t>
  </si>
  <si>
    <t>G</t>
  </si>
  <si>
    <t>Biochemnical Equipment for Chemistry (2136)</t>
  </si>
  <si>
    <t>Total category 4</t>
  </si>
  <si>
    <t xml:space="preserve">Recurring costs </t>
  </si>
  <si>
    <t>University Computer Lab at BAS (2171)</t>
  </si>
  <si>
    <t>University Computer Lab at KOM (2179)</t>
  </si>
  <si>
    <t>Library electronic databases available on the Internet (2193)</t>
  </si>
  <si>
    <t>Various infrastructure projects from ITD in student academic space (2190)</t>
  </si>
  <si>
    <t>Total category 6</t>
  </si>
  <si>
    <t>Campus emergency and scheduled repair and replacement (2168,2170, 2196)</t>
  </si>
  <si>
    <t>Purchase recurring annual maintenance/license for academic support software (2195)</t>
  </si>
  <si>
    <t>Total category 8</t>
  </si>
  <si>
    <t>TOTAL OF ADDITIONAL FEES (POOL 2)</t>
  </si>
  <si>
    <t>TOTAL ALL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</si>
</sst>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164" fontId="2" fillId="0" borderId="0" xfId="1" applyNumberFormat="1" applyFont="1"/>
    <xf numFmtId="0" fontId="5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164" fontId="0" fillId="0" borderId="0" xfId="0" applyNumberFormat="1"/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script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</sheetNames>
    <sheetDataSet>
      <sheetData sheetId="0">
        <row r="16">
          <cell r="H16"/>
        </row>
        <row r="22">
          <cell r="H22"/>
        </row>
        <row r="25">
          <cell r="H25"/>
        </row>
        <row r="35">
          <cell r="H35"/>
        </row>
        <row r="47">
          <cell r="H47"/>
        </row>
        <row r="59">
          <cell r="H59"/>
        </row>
        <row r="72">
          <cell r="H72"/>
        </row>
        <row r="80">
          <cell r="H80"/>
        </row>
        <row r="86">
          <cell r="H86"/>
        </row>
        <row r="92">
          <cell r="H92"/>
        </row>
        <row r="98">
          <cell r="H98"/>
        </row>
        <row r="101">
          <cell r="H10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workbookViewId="0">
      <selection activeCell="N46" sqref="N46"/>
    </sheetView>
  </sheetViews>
  <sheetFormatPr defaultRowHeight="15"/>
  <cols>
    <col min="2" max="2" width="4" customWidth="1"/>
    <col min="3" max="3" width="31" customWidth="1"/>
    <col min="4" max="4" width="5.140625" customWidth="1"/>
    <col min="7" max="7" width="10.42578125" bestFit="1" customWidth="1"/>
    <col min="8" max="8" width="4.42578125" customWidth="1"/>
    <col min="9" max="9" width="40.42578125" customWidth="1"/>
    <col min="10" max="10" width="4.7109375" customWidth="1"/>
    <col min="11" max="11" width="12.140625" customWidth="1"/>
    <col min="13" max="13" width="11.7109375" customWidth="1"/>
    <col min="14" max="14" width="3.85546875" customWidth="1"/>
    <col min="15" max="15" width="43.140625" customWidth="1"/>
    <col min="16" max="16" width="4.85546875" customWidth="1"/>
    <col min="17" max="17" width="10.42578125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/>
      <c r="B3" s="4"/>
      <c r="C3" s="4"/>
      <c r="D3" s="4"/>
      <c r="E3" s="3"/>
      <c r="F3" s="4"/>
      <c r="G3" s="4"/>
      <c r="H3" s="4"/>
      <c r="I3" s="4"/>
      <c r="J3" s="4"/>
      <c r="K3" s="4"/>
      <c r="L3" s="4"/>
      <c r="M3" s="3"/>
      <c r="N3" s="4"/>
      <c r="O3" s="4"/>
      <c r="P3" s="4"/>
      <c r="Q3" s="3"/>
      <c r="R3" s="4"/>
    </row>
    <row r="4" spans="1:18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3"/>
      <c r="B7" s="4"/>
      <c r="C7" s="4"/>
      <c r="D7" s="4"/>
      <c r="E7" s="3"/>
      <c r="F7" s="4"/>
      <c r="G7" s="4"/>
      <c r="H7" s="4"/>
      <c r="I7" s="4"/>
      <c r="J7" s="4"/>
      <c r="K7" s="4"/>
      <c r="L7" s="4"/>
      <c r="M7" s="3"/>
      <c r="N7" s="4"/>
      <c r="O7" s="4"/>
      <c r="P7" s="4"/>
      <c r="Q7" s="3"/>
      <c r="R7" s="4"/>
    </row>
    <row r="8" spans="1:18">
      <c r="A8" s="3"/>
      <c r="B8" s="4"/>
      <c r="C8" s="4"/>
      <c r="D8" s="4"/>
      <c r="E8" s="3"/>
      <c r="F8" s="4"/>
      <c r="G8" s="4"/>
      <c r="H8" s="4"/>
      <c r="I8" s="4"/>
      <c r="J8" s="4"/>
      <c r="K8" s="4"/>
      <c r="L8" s="4"/>
      <c r="M8" s="3"/>
      <c r="N8" s="4"/>
      <c r="O8" s="4"/>
      <c r="P8" s="4"/>
      <c r="Q8" s="3"/>
      <c r="R8" s="4"/>
    </row>
    <row r="9" spans="1:18">
      <c r="A9" s="3"/>
      <c r="B9" s="4"/>
      <c r="C9" s="4"/>
      <c r="D9" s="4"/>
      <c r="E9" s="3"/>
      <c r="F9" s="4"/>
      <c r="G9" s="4"/>
      <c r="H9" s="4"/>
      <c r="I9" s="4"/>
      <c r="J9" s="4"/>
      <c r="K9" s="4"/>
      <c r="L9" s="4"/>
      <c r="M9" s="3"/>
      <c r="N9" s="4"/>
      <c r="O9" s="4"/>
      <c r="P9" s="4"/>
      <c r="Q9" s="3"/>
      <c r="R9" s="4"/>
    </row>
    <row r="10" spans="1:18">
      <c r="A10" s="3"/>
      <c r="B10" s="4"/>
      <c r="C10" s="4"/>
      <c r="D10" s="4"/>
      <c r="E10" s="3"/>
      <c r="F10" s="4"/>
      <c r="G10" s="4"/>
      <c r="H10" s="4"/>
      <c r="I10" s="4"/>
      <c r="J10" s="4"/>
      <c r="K10" s="4"/>
      <c r="L10" s="4"/>
      <c r="M10" s="3"/>
      <c r="N10" s="4"/>
      <c r="O10" s="4"/>
      <c r="P10" s="4"/>
      <c r="Q10" s="3"/>
      <c r="R10" s="4"/>
    </row>
    <row r="11" spans="1:18">
      <c r="A11" s="5" t="s">
        <v>4</v>
      </c>
      <c r="B11" s="5"/>
      <c r="C11" s="5"/>
      <c r="D11" s="5"/>
      <c r="E11" s="5"/>
      <c r="F11" s="6"/>
      <c r="G11" s="5" t="s">
        <v>5</v>
      </c>
      <c r="H11" s="5"/>
      <c r="I11" s="5"/>
      <c r="J11" s="5"/>
      <c r="K11" s="5"/>
      <c r="L11" s="6"/>
      <c r="M11" s="5" t="s">
        <v>6</v>
      </c>
      <c r="N11" s="5"/>
      <c r="O11" s="5"/>
      <c r="P11" s="5"/>
      <c r="Q11" s="5"/>
      <c r="R11" s="6"/>
    </row>
    <row r="12" spans="1:18">
      <c r="A12" s="7" t="s">
        <v>7</v>
      </c>
      <c r="B12" s="7"/>
      <c r="C12" s="7"/>
      <c r="D12" s="7"/>
      <c r="E12" s="7"/>
      <c r="F12" s="6"/>
      <c r="G12" s="7" t="s">
        <v>8</v>
      </c>
      <c r="H12" s="7"/>
      <c r="I12" s="7"/>
      <c r="J12" s="7"/>
      <c r="K12" s="7"/>
      <c r="L12" s="8"/>
      <c r="M12" s="7" t="s">
        <v>9</v>
      </c>
      <c r="N12" s="7"/>
      <c r="O12" s="7"/>
      <c r="P12" s="7"/>
      <c r="Q12" s="7"/>
      <c r="R12" s="6"/>
    </row>
    <row r="13" spans="1:18">
      <c r="A13" s="3"/>
      <c r="B13" s="4"/>
      <c r="C13" s="4"/>
      <c r="D13" s="4"/>
      <c r="E13" s="3"/>
      <c r="F13" s="6"/>
      <c r="G13" s="4"/>
      <c r="H13" s="4"/>
      <c r="I13" s="4"/>
      <c r="J13" s="4"/>
      <c r="K13" s="4"/>
      <c r="L13" s="6"/>
      <c r="M13" s="3"/>
      <c r="N13" s="4"/>
      <c r="O13" s="4"/>
      <c r="P13" s="4"/>
      <c r="Q13" s="3"/>
      <c r="R13" s="6"/>
    </row>
    <row r="14" spans="1:18">
      <c r="A14" s="3"/>
      <c r="B14" s="4"/>
      <c r="C14" s="5" t="s">
        <v>10</v>
      </c>
      <c r="D14" s="5"/>
      <c r="E14" s="5"/>
      <c r="F14" s="6"/>
      <c r="G14" s="9"/>
      <c r="H14" s="9"/>
      <c r="I14" s="5" t="s">
        <v>10</v>
      </c>
      <c r="J14" s="5"/>
      <c r="K14" s="5"/>
      <c r="L14" s="8"/>
      <c r="M14" s="10"/>
      <c r="N14" s="9"/>
      <c r="O14" s="5" t="s">
        <v>10</v>
      </c>
      <c r="P14" s="5"/>
      <c r="Q14" s="5"/>
      <c r="R14" s="8"/>
    </row>
    <row r="15" spans="1:18">
      <c r="A15" s="11" t="s">
        <v>11</v>
      </c>
      <c r="B15" s="4"/>
      <c r="C15" s="12" t="s">
        <v>12</v>
      </c>
      <c r="D15" s="4"/>
      <c r="E15" s="11" t="s">
        <v>13</v>
      </c>
      <c r="F15" s="6"/>
      <c r="G15" s="12" t="s">
        <v>11</v>
      </c>
      <c r="H15" s="4"/>
      <c r="I15" s="12" t="s">
        <v>12</v>
      </c>
      <c r="J15" s="4"/>
      <c r="K15" s="12" t="s">
        <v>13</v>
      </c>
      <c r="L15" s="8"/>
      <c r="M15" s="11" t="s">
        <v>11</v>
      </c>
      <c r="N15" s="9"/>
      <c r="O15" s="12" t="s">
        <v>12</v>
      </c>
      <c r="P15" s="9"/>
      <c r="Q15" s="11" t="s">
        <v>13</v>
      </c>
      <c r="R15" s="6"/>
    </row>
    <row r="16" spans="1:18">
      <c r="A16" s="3">
        <v>560400</v>
      </c>
      <c r="B16" s="13">
        <v>1</v>
      </c>
      <c r="C16" s="4" t="s">
        <v>14</v>
      </c>
      <c r="D16" s="4"/>
      <c r="E16" s="3"/>
      <c r="F16" s="6"/>
      <c r="G16" s="3">
        <v>3707700</v>
      </c>
      <c r="H16" s="13">
        <v>1</v>
      </c>
      <c r="I16" s="4" t="s">
        <v>14</v>
      </c>
      <c r="J16" s="4"/>
      <c r="K16" s="3">
        <f>Description!H32</f>
        <v>156459</v>
      </c>
      <c r="L16" s="6"/>
      <c r="M16" s="3">
        <f>+G16+A16</f>
        <v>4268100</v>
      </c>
      <c r="N16" s="13">
        <v>1</v>
      </c>
      <c r="O16" s="4" t="s">
        <v>14</v>
      </c>
      <c r="P16" s="4"/>
      <c r="Q16" s="3">
        <f>+K16+E16</f>
        <v>156459</v>
      </c>
      <c r="R16" s="6"/>
    </row>
    <row r="17" spans="1:18">
      <c r="A17" s="3"/>
      <c r="B17" s="13"/>
      <c r="C17" s="4" t="s">
        <v>15</v>
      </c>
      <c r="D17" s="4"/>
      <c r="E17" s="3"/>
      <c r="F17" s="6"/>
      <c r="G17" s="4"/>
      <c r="H17" s="13"/>
      <c r="I17" s="4" t="s">
        <v>15</v>
      </c>
      <c r="J17" s="4"/>
      <c r="K17" s="4"/>
      <c r="L17" s="6"/>
      <c r="M17" s="3"/>
      <c r="N17" s="13"/>
      <c r="O17" s="4" t="s">
        <v>15</v>
      </c>
      <c r="P17" s="4"/>
      <c r="Q17" s="3"/>
      <c r="R17" s="6"/>
    </row>
    <row r="18" spans="1:18">
      <c r="A18" s="3"/>
      <c r="B18" s="13"/>
      <c r="C18" s="4" t="s">
        <v>16</v>
      </c>
      <c r="D18" s="4"/>
      <c r="E18" s="3"/>
      <c r="F18" s="6"/>
      <c r="G18" s="4"/>
      <c r="H18" s="13"/>
      <c r="I18" s="4" t="s">
        <v>16</v>
      </c>
      <c r="J18" s="4"/>
      <c r="K18" s="4"/>
      <c r="L18" s="6"/>
      <c r="M18" s="3"/>
      <c r="N18" s="13"/>
      <c r="O18" s="4" t="s">
        <v>16</v>
      </c>
      <c r="P18" s="4"/>
      <c r="Q18" s="3"/>
      <c r="R18" s="6"/>
    </row>
    <row r="19" spans="1:18">
      <c r="A19" s="3"/>
      <c r="B19" s="13">
        <v>2</v>
      </c>
      <c r="C19" s="4" t="s">
        <v>17</v>
      </c>
      <c r="D19" s="4"/>
      <c r="E19" s="3"/>
      <c r="F19" s="6"/>
      <c r="G19" s="4"/>
      <c r="H19" s="13">
        <v>2</v>
      </c>
      <c r="I19" s="4" t="s">
        <v>17</v>
      </c>
      <c r="J19" s="4"/>
      <c r="K19" s="14">
        <f>Description!H43</f>
        <v>198995</v>
      </c>
      <c r="L19" s="6"/>
      <c r="M19" s="3"/>
      <c r="N19" s="13">
        <v>2</v>
      </c>
      <c r="O19" s="4" t="s">
        <v>17</v>
      </c>
      <c r="P19" s="4"/>
      <c r="Q19" s="3">
        <f t="shared" ref="Q19:Q26" si="0">+K19+E19</f>
        <v>198995</v>
      </c>
      <c r="R19" s="6"/>
    </row>
    <row r="20" spans="1:18">
      <c r="A20" s="3"/>
      <c r="B20" s="13">
        <v>3</v>
      </c>
      <c r="C20" s="4" t="s">
        <v>18</v>
      </c>
      <c r="D20" s="4"/>
      <c r="E20" s="3"/>
      <c r="F20" s="6"/>
      <c r="G20" s="4"/>
      <c r="H20" s="13">
        <v>3</v>
      </c>
      <c r="I20" s="4" t="s">
        <v>19</v>
      </c>
      <c r="J20" s="4"/>
      <c r="K20" s="15">
        <f>Description!H54</f>
        <v>405100</v>
      </c>
      <c r="L20" s="6"/>
      <c r="M20" s="3"/>
      <c r="N20" s="13">
        <v>3</v>
      </c>
      <c r="O20" s="4" t="s">
        <v>19</v>
      </c>
      <c r="P20" s="4"/>
      <c r="Q20" s="3">
        <f t="shared" si="0"/>
        <v>405100</v>
      </c>
      <c r="R20" s="6"/>
    </row>
    <row r="21" spans="1:18">
      <c r="A21" s="3"/>
      <c r="B21" s="13">
        <v>4</v>
      </c>
      <c r="C21" s="4" t="s">
        <v>20</v>
      </c>
      <c r="D21" s="4"/>
      <c r="E21" s="3"/>
      <c r="F21" s="6"/>
      <c r="G21" s="4"/>
      <c r="H21" s="13">
        <v>4</v>
      </c>
      <c r="I21" s="4" t="s">
        <v>21</v>
      </c>
      <c r="J21" s="4"/>
      <c r="K21" s="15">
        <f>Description!H67</f>
        <v>832068</v>
      </c>
      <c r="L21" s="6"/>
      <c r="M21" s="3"/>
      <c r="N21" s="13">
        <v>4</v>
      </c>
      <c r="O21" s="4" t="s">
        <v>21</v>
      </c>
      <c r="P21" s="4"/>
      <c r="Q21" s="3">
        <f t="shared" si="0"/>
        <v>832068</v>
      </c>
      <c r="R21" s="6"/>
    </row>
    <row r="22" spans="1:18">
      <c r="A22" s="3"/>
      <c r="B22" s="13">
        <v>5</v>
      </c>
      <c r="C22" s="4" t="s">
        <v>22</v>
      </c>
      <c r="D22" s="4"/>
      <c r="E22" s="3">
        <f>Description!H15</f>
        <v>321472</v>
      </c>
      <c r="F22" s="6"/>
      <c r="G22" s="4"/>
      <c r="H22" s="13">
        <v>5</v>
      </c>
      <c r="I22" s="4" t="s">
        <v>23</v>
      </c>
      <c r="J22" s="4"/>
      <c r="K22" s="15">
        <f>Description!H75</f>
        <v>447625</v>
      </c>
      <c r="L22" s="6"/>
      <c r="M22" s="3"/>
      <c r="N22" s="13">
        <v>5</v>
      </c>
      <c r="O22" s="4" t="s">
        <v>22</v>
      </c>
      <c r="P22" s="4"/>
      <c r="Q22" s="3">
        <f t="shared" si="0"/>
        <v>769097</v>
      </c>
      <c r="R22" s="6"/>
    </row>
    <row r="23" spans="1:18">
      <c r="A23" s="3"/>
      <c r="B23" s="13">
        <v>6</v>
      </c>
      <c r="C23" s="4" t="s">
        <v>24</v>
      </c>
      <c r="D23" s="4"/>
      <c r="E23" s="3"/>
      <c r="F23" s="6"/>
      <c r="G23" s="4"/>
      <c r="H23" s="13">
        <v>6</v>
      </c>
      <c r="I23" s="4" t="s">
        <v>24</v>
      </c>
      <c r="J23" s="4"/>
      <c r="K23" s="15">
        <f>Description!H81</f>
        <v>400000</v>
      </c>
      <c r="L23" s="6"/>
      <c r="M23" s="3"/>
      <c r="N23" s="13">
        <v>6</v>
      </c>
      <c r="O23" s="4" t="s">
        <v>24</v>
      </c>
      <c r="P23" s="4"/>
      <c r="Q23" s="3">
        <f t="shared" si="0"/>
        <v>400000</v>
      </c>
      <c r="R23" s="6"/>
    </row>
    <row r="24" spans="1:18">
      <c r="A24" s="3"/>
      <c r="B24" s="13">
        <v>7</v>
      </c>
      <c r="C24" s="4" t="s">
        <v>25</v>
      </c>
      <c r="D24" s="4"/>
      <c r="E24" s="3">
        <f>Description!H21</f>
        <v>238928</v>
      </c>
      <c r="F24" s="6"/>
      <c r="G24" s="4"/>
      <c r="H24" s="13">
        <v>7</v>
      </c>
      <c r="I24" s="4" t="s">
        <v>26</v>
      </c>
      <c r="J24" s="4"/>
      <c r="K24" s="15">
        <f>Description!H87</f>
        <v>714068</v>
      </c>
      <c r="L24" s="6"/>
      <c r="M24" s="3"/>
      <c r="N24" s="13">
        <v>7</v>
      </c>
      <c r="O24" s="4" t="s">
        <v>26</v>
      </c>
      <c r="P24" s="4"/>
      <c r="Q24" s="3">
        <f t="shared" si="0"/>
        <v>952996</v>
      </c>
      <c r="R24" s="6"/>
    </row>
    <row r="25" spans="1:18">
      <c r="A25" s="3"/>
      <c r="B25" s="13"/>
      <c r="C25" s="4" t="s">
        <v>27</v>
      </c>
      <c r="D25" s="4"/>
      <c r="E25" s="3"/>
      <c r="F25" s="6"/>
      <c r="G25" s="4"/>
      <c r="H25" s="16"/>
      <c r="I25" s="4" t="s">
        <v>28</v>
      </c>
      <c r="J25" s="4"/>
      <c r="K25" s="15"/>
      <c r="L25" s="6"/>
      <c r="M25" s="3"/>
      <c r="N25" s="16"/>
      <c r="O25" s="4" t="s">
        <v>28</v>
      </c>
      <c r="P25" s="4"/>
      <c r="Q25" s="3"/>
      <c r="R25" s="6"/>
    </row>
    <row r="26" spans="1:18">
      <c r="A26" s="3"/>
      <c r="B26" s="4">
        <v>8</v>
      </c>
      <c r="C26" s="4" t="s">
        <v>29</v>
      </c>
      <c r="D26" s="4"/>
      <c r="E26" s="3"/>
      <c r="F26" s="6"/>
      <c r="G26" s="4"/>
      <c r="H26" s="4">
        <v>8</v>
      </c>
      <c r="I26" s="4" t="s">
        <v>29</v>
      </c>
      <c r="J26" s="4"/>
      <c r="K26" s="15">
        <f>Description!H93</f>
        <v>553385</v>
      </c>
      <c r="L26" s="6"/>
      <c r="M26" s="3"/>
      <c r="N26" s="4">
        <v>8</v>
      </c>
      <c r="O26" s="4" t="s">
        <v>29</v>
      </c>
      <c r="P26" s="4"/>
      <c r="Q26" s="3">
        <f t="shared" si="0"/>
        <v>553385</v>
      </c>
      <c r="R26" s="6"/>
    </row>
    <row r="27" spans="1:18">
      <c r="A27" s="3"/>
      <c r="B27" s="4"/>
      <c r="C27" s="4"/>
      <c r="D27" s="4"/>
      <c r="E27" s="3"/>
      <c r="F27" s="6"/>
      <c r="G27" s="4"/>
      <c r="H27" s="4"/>
      <c r="I27" s="4"/>
      <c r="J27" s="4"/>
      <c r="K27" s="4"/>
      <c r="L27" s="6"/>
      <c r="M27" s="3"/>
      <c r="N27" s="16"/>
      <c r="O27" s="4"/>
      <c r="P27" s="4"/>
      <c r="Q27" s="3"/>
      <c r="R27" s="6"/>
    </row>
    <row r="28" spans="1:18">
      <c r="A28" s="3"/>
      <c r="B28" s="4"/>
      <c r="C28" s="4"/>
      <c r="D28" s="4"/>
      <c r="E28" s="3"/>
      <c r="F28" s="6"/>
      <c r="G28" s="4"/>
      <c r="H28" s="4"/>
      <c r="I28" s="4"/>
      <c r="J28" s="4"/>
      <c r="K28" s="4"/>
      <c r="L28" s="6"/>
      <c r="M28" s="3"/>
      <c r="N28" s="4"/>
      <c r="O28" s="4"/>
      <c r="P28" s="4"/>
      <c r="Q28" s="3"/>
      <c r="R28" s="6"/>
    </row>
    <row r="29" spans="1:18">
      <c r="A29" s="3"/>
      <c r="B29" s="4"/>
      <c r="C29" s="4"/>
      <c r="D29" s="4"/>
      <c r="E29" s="3"/>
      <c r="F29" s="6"/>
      <c r="G29" s="4"/>
      <c r="H29" s="4"/>
      <c r="I29" s="4"/>
      <c r="J29" s="4"/>
      <c r="K29" s="4"/>
      <c r="L29" s="6"/>
      <c r="M29" s="3"/>
      <c r="N29" s="16"/>
      <c r="O29" s="4"/>
      <c r="P29" s="4"/>
      <c r="Q29" s="3"/>
      <c r="R29" s="6"/>
    </row>
    <row r="30" spans="1:18">
      <c r="A30" s="17" t="s">
        <v>30</v>
      </c>
      <c r="B30" s="4"/>
      <c r="C30" s="4"/>
      <c r="D30" s="4"/>
      <c r="E30" s="17" t="s">
        <v>30</v>
      </c>
      <c r="F30" s="6"/>
      <c r="G30" s="18" t="s">
        <v>30</v>
      </c>
      <c r="H30" s="4"/>
      <c r="I30" s="4"/>
      <c r="J30" s="4"/>
      <c r="K30" s="18" t="s">
        <v>30</v>
      </c>
      <c r="L30" s="6"/>
      <c r="M30" s="3" t="s">
        <v>30</v>
      </c>
      <c r="N30" s="4"/>
      <c r="O30" s="4"/>
      <c r="P30" s="4"/>
      <c r="Q30" s="3" t="s">
        <v>30</v>
      </c>
      <c r="R30" s="6"/>
    </row>
    <row r="31" spans="1:18">
      <c r="A31" s="19">
        <f>SUM(A16)</f>
        <v>560400</v>
      </c>
      <c r="B31" s="4"/>
      <c r="C31" s="4"/>
      <c r="D31" s="4"/>
      <c r="E31" s="20">
        <f>SUM(E16:E24)</f>
        <v>560400</v>
      </c>
      <c r="F31" s="6"/>
      <c r="G31" s="20">
        <f>SUM(G16)</f>
        <v>3707700</v>
      </c>
      <c r="H31" s="4"/>
      <c r="I31" s="4"/>
      <c r="J31" s="4"/>
      <c r="K31" s="21">
        <f>SUM(K16:K27)</f>
        <v>3707700</v>
      </c>
      <c r="L31" s="6"/>
      <c r="M31" s="19">
        <f>SUM(M16:M28)</f>
        <v>4268100</v>
      </c>
      <c r="N31" s="4"/>
      <c r="O31" s="4"/>
      <c r="P31" s="4"/>
      <c r="Q31" s="20">
        <f>SUM(Q16:Q28)</f>
        <v>4268100</v>
      </c>
      <c r="R31" s="6"/>
    </row>
    <row r="32" spans="1:18">
      <c r="A32" s="3"/>
      <c r="B32" s="4"/>
      <c r="C32" s="4"/>
      <c r="D32" s="4"/>
      <c r="E32" s="3"/>
      <c r="F32" s="6"/>
      <c r="G32" s="4"/>
      <c r="H32" s="4"/>
      <c r="I32" s="4"/>
      <c r="J32" s="4"/>
      <c r="K32" s="4"/>
      <c r="L32" s="6"/>
      <c r="M32" s="3"/>
      <c r="N32" s="4"/>
      <c r="O32" s="4"/>
      <c r="P32" s="4"/>
      <c r="Q32" s="3"/>
      <c r="R32" s="6"/>
    </row>
    <row r="33" spans="1:18">
      <c r="A33" s="3"/>
      <c r="B33" s="4"/>
      <c r="C33" s="4"/>
      <c r="D33" s="4"/>
      <c r="E33" s="3"/>
      <c r="F33" s="4"/>
      <c r="G33" s="4"/>
      <c r="H33" s="4"/>
      <c r="I33" s="4"/>
      <c r="J33" s="4"/>
      <c r="K33" s="4"/>
      <c r="L33" s="4"/>
      <c r="M33" s="3"/>
      <c r="N33" s="4"/>
      <c r="O33" s="4"/>
      <c r="P33" s="4"/>
      <c r="Q33" s="3"/>
      <c r="R33" s="4"/>
    </row>
    <row r="34" spans="1:18">
      <c r="A34" s="3"/>
      <c r="B34" s="4"/>
      <c r="C34" s="4"/>
      <c r="D34" s="4"/>
      <c r="E34" s="3"/>
      <c r="F34" s="4"/>
      <c r="G34" s="4"/>
      <c r="H34" s="4"/>
      <c r="I34" s="4"/>
      <c r="J34" s="4"/>
      <c r="K34" s="4"/>
      <c r="L34" s="4"/>
      <c r="M34" s="3"/>
      <c r="N34" s="4"/>
      <c r="O34" s="4"/>
      <c r="P34" s="4"/>
      <c r="Q34" s="3"/>
      <c r="R34" s="4"/>
    </row>
    <row r="35" spans="1:18">
      <c r="A35" s="3"/>
      <c r="B35" s="4"/>
      <c r="C35" s="4"/>
      <c r="D35" s="4"/>
      <c r="E35" s="3"/>
      <c r="F35" s="4"/>
      <c r="G35" s="4"/>
      <c r="H35" s="4"/>
      <c r="I35" s="4"/>
      <c r="J35" s="4"/>
      <c r="K35" s="4"/>
      <c r="L35" s="4"/>
      <c r="M35" s="3"/>
      <c r="N35" s="4"/>
      <c r="O35" s="4"/>
      <c r="P35" s="4"/>
      <c r="Q35" s="3"/>
      <c r="R35" s="4"/>
    </row>
    <row r="36" spans="1:18">
      <c r="A36" s="3"/>
      <c r="B36" s="4"/>
      <c r="C36" s="4"/>
      <c r="D36" s="4"/>
      <c r="E36" s="3"/>
      <c r="F36" s="4"/>
      <c r="G36" s="4" t="s">
        <v>31</v>
      </c>
      <c r="H36" s="4"/>
      <c r="I36" s="18"/>
      <c r="J36" s="37"/>
      <c r="K36" s="18"/>
      <c r="L36" s="4"/>
      <c r="M36" s="3"/>
      <c r="N36" s="4"/>
      <c r="O36" s="4"/>
      <c r="P36" s="4"/>
      <c r="Q36" s="3"/>
      <c r="R36" s="4"/>
    </row>
    <row r="37" spans="1:18">
      <c r="A37" s="3"/>
      <c r="B37" s="4"/>
      <c r="C37" s="4"/>
      <c r="D37" s="4"/>
      <c r="E37" s="3"/>
      <c r="F37" s="4"/>
      <c r="G37" s="4"/>
      <c r="H37" s="4"/>
      <c r="I37" s="4" t="s">
        <v>32</v>
      </c>
      <c r="J37" s="37"/>
      <c r="K37" s="4" t="s">
        <v>33</v>
      </c>
      <c r="L37" s="4"/>
      <c r="M37" s="3"/>
      <c r="N37" s="4"/>
      <c r="O37" s="4"/>
      <c r="P37" s="4"/>
      <c r="Q37" s="3"/>
      <c r="R37" s="4"/>
    </row>
    <row r="38" spans="1:18">
      <c r="A38" s="3"/>
      <c r="B38" s="4"/>
      <c r="C38" s="4"/>
      <c r="D38" s="4"/>
      <c r="E38" s="3"/>
      <c r="F38" s="4"/>
      <c r="G38" s="4"/>
      <c r="H38" s="4"/>
      <c r="I38" s="4"/>
      <c r="J38" s="37"/>
      <c r="K38" s="4"/>
      <c r="L38" s="4"/>
      <c r="M38" s="3"/>
      <c r="N38" s="4"/>
      <c r="O38" s="4"/>
      <c r="P38" s="4"/>
      <c r="Q38" s="3"/>
      <c r="R38" s="4"/>
    </row>
    <row r="39" spans="1:18">
      <c r="A39" s="3"/>
      <c r="B39" s="4"/>
      <c r="C39" s="4"/>
      <c r="D39" s="4"/>
      <c r="E39" s="3"/>
      <c r="F39" s="4"/>
      <c r="G39" s="4"/>
      <c r="H39" s="4"/>
      <c r="I39" s="4"/>
      <c r="J39" s="37"/>
      <c r="K39" s="4"/>
      <c r="L39" s="4"/>
      <c r="M39" s="3"/>
      <c r="N39" s="4"/>
      <c r="O39" s="4"/>
      <c r="P39" s="4"/>
      <c r="Q39" s="3"/>
      <c r="R39" s="4"/>
    </row>
    <row r="40" spans="1:18">
      <c r="A40" s="3"/>
      <c r="B40" s="4"/>
      <c r="C40" s="4"/>
      <c r="D40" s="4"/>
      <c r="E40" s="3"/>
      <c r="F40" s="4"/>
      <c r="G40" s="4"/>
      <c r="H40" s="4"/>
      <c r="I40" s="4"/>
      <c r="J40" s="37"/>
      <c r="K40" s="4"/>
      <c r="L40" s="4"/>
      <c r="M40" s="3"/>
      <c r="N40" s="4"/>
      <c r="O40" s="4"/>
      <c r="P40" s="4"/>
      <c r="Q40" s="3"/>
      <c r="R40" s="4"/>
    </row>
    <row r="41" spans="1:18">
      <c r="A41" s="3"/>
      <c r="B41" s="4"/>
      <c r="C41" s="4"/>
      <c r="D41" s="4"/>
      <c r="E41" s="3"/>
      <c r="F41" s="4"/>
      <c r="G41" s="4"/>
      <c r="H41" s="4"/>
      <c r="I41" s="4"/>
      <c r="J41" s="37"/>
      <c r="K41" s="4"/>
      <c r="L41" s="4"/>
      <c r="M41" s="3"/>
      <c r="N41" s="4"/>
      <c r="O41" s="4"/>
      <c r="P41" s="4"/>
      <c r="Q41" s="3"/>
      <c r="R41" s="4"/>
    </row>
    <row r="42" spans="1:18">
      <c r="A42" s="3"/>
      <c r="B42" s="4"/>
      <c r="C42" s="22"/>
      <c r="D42" s="4"/>
      <c r="E42" s="3"/>
      <c r="F42" s="4"/>
      <c r="G42" s="4"/>
      <c r="H42" s="4"/>
      <c r="I42" s="4"/>
      <c r="J42" s="37"/>
      <c r="K42" s="4"/>
      <c r="L42" s="4"/>
      <c r="M42" s="3"/>
      <c r="N42" s="4"/>
      <c r="O42" s="4"/>
      <c r="P42" s="4"/>
      <c r="Q42" s="3"/>
      <c r="R42" s="4"/>
    </row>
    <row r="43" spans="1:18">
      <c r="A43" s="3"/>
      <c r="B43" s="4"/>
      <c r="C43" s="4"/>
      <c r="D43" s="4"/>
      <c r="E43" s="3"/>
      <c r="F43" s="4"/>
      <c r="G43" s="4"/>
      <c r="H43" s="4"/>
      <c r="I43" s="18"/>
      <c r="J43" s="37"/>
      <c r="K43" s="18"/>
      <c r="L43" s="4"/>
      <c r="M43" s="3"/>
      <c r="N43" s="4"/>
      <c r="O43" s="4"/>
      <c r="P43" s="4"/>
      <c r="Q43" s="3"/>
      <c r="R43" s="4"/>
    </row>
    <row r="44" spans="1:18">
      <c r="A44" s="3"/>
      <c r="B44" s="4"/>
      <c r="C44" s="4"/>
      <c r="D44" s="4"/>
      <c r="E44" s="3"/>
      <c r="F44" s="4"/>
      <c r="G44" s="4"/>
      <c r="H44" s="4"/>
      <c r="I44" s="4" t="s">
        <v>34</v>
      </c>
      <c r="J44" s="37"/>
      <c r="K44" s="4" t="s">
        <v>33</v>
      </c>
      <c r="L44" s="4"/>
      <c r="M44" s="3"/>
      <c r="N44" s="4"/>
      <c r="O44" s="4"/>
      <c r="P44" s="4"/>
      <c r="Q44" s="3"/>
      <c r="R44" s="4"/>
    </row>
    <row r="45" spans="1:18">
      <c r="A45" s="3"/>
      <c r="B45" s="4"/>
      <c r="C45" s="4"/>
      <c r="D45" s="4"/>
      <c r="E45" s="3"/>
      <c r="F45" s="4"/>
      <c r="G45" s="4"/>
      <c r="H45" s="4"/>
      <c r="I45" s="4"/>
      <c r="J45" s="4"/>
      <c r="K45" s="4"/>
      <c r="L45" s="4"/>
      <c r="M45" s="3"/>
      <c r="N45" s="4"/>
      <c r="O45" s="4"/>
      <c r="P45" s="4"/>
      <c r="Q45" s="3"/>
      <c r="R45" s="4"/>
    </row>
  </sheetData>
  <mergeCells count="14">
    <mergeCell ref="A12:E12"/>
    <mergeCell ref="G12:K12"/>
    <mergeCell ref="M12:Q12"/>
    <mergeCell ref="C14:E14"/>
    <mergeCell ref="I14:K14"/>
    <mergeCell ref="O14:Q14"/>
    <mergeCell ref="A1:R1"/>
    <mergeCell ref="A2:R2"/>
    <mergeCell ref="A4:R4"/>
    <mergeCell ref="A5:R5"/>
    <mergeCell ref="A6:R6"/>
    <mergeCell ref="A11:E11"/>
    <mergeCell ref="G11:K11"/>
    <mergeCell ref="M11:Q11"/>
  </mergeCell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DC15-7AC9-46F9-B656-CFE8D7F34032}">
  <dimension ref="A1:L99"/>
  <sheetViews>
    <sheetView tabSelected="1" topLeftCell="A33" workbookViewId="0">
      <selection activeCell="A42" sqref="A42:XFD42"/>
    </sheetView>
  </sheetViews>
  <sheetFormatPr defaultRowHeight="15"/>
  <cols>
    <col min="3" max="3" width="63.7109375" customWidth="1"/>
    <col min="8" max="8" width="13" customWidth="1"/>
  </cols>
  <sheetData>
    <row r="1" spans="1:8">
      <c r="A1" s="23" t="s">
        <v>35</v>
      </c>
      <c r="B1" s="23"/>
      <c r="C1" s="23"/>
      <c r="D1" s="23"/>
      <c r="E1" s="23"/>
      <c r="F1" s="23"/>
      <c r="G1" s="24"/>
      <c r="H1" s="24"/>
    </row>
    <row r="2" spans="1:8">
      <c r="A2" s="23"/>
      <c r="B2" s="23"/>
      <c r="C2" s="23"/>
      <c r="D2" s="23"/>
      <c r="E2" s="23"/>
      <c r="F2" s="23"/>
      <c r="G2" s="24"/>
      <c r="H2" s="24"/>
    </row>
    <row r="3" spans="1:8" ht="18">
      <c r="A3" s="23"/>
      <c r="B3" s="23"/>
      <c r="C3" s="25" t="s">
        <v>36</v>
      </c>
      <c r="D3" s="23"/>
      <c r="E3" s="25"/>
      <c r="F3" s="25"/>
      <c r="G3" s="26"/>
      <c r="H3" s="26"/>
    </row>
    <row r="4" spans="1:8" ht="18">
      <c r="A4" s="23"/>
      <c r="B4" s="23"/>
      <c r="C4" s="27"/>
      <c r="D4" s="25"/>
      <c r="E4" s="25"/>
      <c r="F4" s="25"/>
      <c r="G4" s="23"/>
      <c r="H4" s="23"/>
    </row>
    <row r="5" spans="1:8" ht="18">
      <c r="A5" s="23"/>
      <c r="B5" s="23"/>
      <c r="C5" s="23"/>
      <c r="D5" s="23"/>
      <c r="E5" s="25"/>
      <c r="F5" s="25"/>
      <c r="G5" s="23"/>
      <c r="H5" s="23"/>
    </row>
    <row r="6" spans="1:8" ht="18">
      <c r="A6" s="23"/>
      <c r="B6" s="23"/>
      <c r="C6" s="25" t="s">
        <v>37</v>
      </c>
      <c r="D6" s="23"/>
      <c r="E6" s="25"/>
      <c r="F6" s="25"/>
      <c r="G6" s="26"/>
      <c r="H6" s="26"/>
    </row>
    <row r="7" spans="1:8">
      <c r="C7" t="s">
        <v>38</v>
      </c>
      <c r="G7" s="28"/>
      <c r="H7" s="28"/>
    </row>
    <row r="8" spans="1:8">
      <c r="G8" s="28"/>
      <c r="H8" s="28"/>
    </row>
    <row r="9" spans="1:8">
      <c r="A9" s="23">
        <v>5</v>
      </c>
      <c r="B9" s="23" t="s">
        <v>39</v>
      </c>
      <c r="C9" s="23"/>
      <c r="D9" s="23"/>
      <c r="E9" s="23"/>
      <c r="F9" s="23"/>
      <c r="G9" s="24"/>
      <c r="H9" s="24"/>
    </row>
    <row r="10" spans="1:8">
      <c r="B10" t="s">
        <v>40</v>
      </c>
      <c r="C10" s="4" t="s">
        <v>41</v>
      </c>
      <c r="G10" s="29">
        <v>38250</v>
      </c>
      <c r="H10" s="28"/>
    </row>
    <row r="11" spans="1:8">
      <c r="B11" t="s">
        <v>42</v>
      </c>
      <c r="C11" s="4" t="s">
        <v>43</v>
      </c>
      <c r="G11" s="29">
        <v>26350</v>
      </c>
      <c r="H11" s="28"/>
    </row>
    <row r="12" spans="1:8">
      <c r="B12" s="4" t="s">
        <v>44</v>
      </c>
      <c r="C12" s="4" t="s">
        <v>45</v>
      </c>
      <c r="E12" s="29"/>
      <c r="G12" s="30">
        <v>172722</v>
      </c>
      <c r="H12" s="28"/>
    </row>
    <row r="13" spans="1:8">
      <c r="B13" s="4" t="s">
        <v>46</v>
      </c>
      <c r="C13" s="4" t="s">
        <v>47</v>
      </c>
      <c r="G13" s="29">
        <v>84150</v>
      </c>
      <c r="H13" s="28"/>
    </row>
    <row r="14" spans="1:8">
      <c r="G14" s="30"/>
      <c r="H14" s="28"/>
    </row>
    <row r="15" spans="1:8">
      <c r="E15" s="23" t="s">
        <v>48</v>
      </c>
      <c r="G15" s="30"/>
      <c r="H15" s="24">
        <f>SUM(G10:G13)</f>
        <v>321472</v>
      </c>
    </row>
    <row r="16" spans="1:8">
      <c r="E16" s="23"/>
      <c r="G16" s="30"/>
      <c r="H16" s="24"/>
    </row>
    <row r="17" spans="1:11">
      <c r="G17" s="28"/>
      <c r="H17" s="28"/>
    </row>
    <row r="18" spans="1:11">
      <c r="A18" s="23">
        <v>7</v>
      </c>
      <c r="B18" s="23" t="s">
        <v>49</v>
      </c>
      <c r="G18" s="28"/>
      <c r="H18" s="24"/>
    </row>
    <row r="19" spans="1:11">
      <c r="B19" t="s">
        <v>50</v>
      </c>
      <c r="C19" s="4" t="s">
        <v>51</v>
      </c>
      <c r="D19" s="4"/>
      <c r="E19" s="29"/>
      <c r="G19" s="29">
        <v>238928</v>
      </c>
      <c r="H19" s="24"/>
    </row>
    <row r="20" spans="1:11">
      <c r="G20" s="28"/>
      <c r="H20" s="24"/>
    </row>
    <row r="21" spans="1:11">
      <c r="E21" s="23" t="s">
        <v>52</v>
      </c>
      <c r="G21" s="28"/>
      <c r="H21" s="31">
        <f>+G19</f>
        <v>238928</v>
      </c>
    </row>
    <row r="22" spans="1:11">
      <c r="E22" s="23"/>
      <c r="G22" s="28"/>
      <c r="H22" s="32"/>
    </row>
    <row r="23" spans="1:11">
      <c r="E23" s="23"/>
      <c r="G23" s="28"/>
      <c r="H23" s="24"/>
    </row>
    <row r="24" spans="1:11" ht="18">
      <c r="A24" s="23" t="s">
        <v>53</v>
      </c>
      <c r="C24" s="25"/>
      <c r="E24" s="23"/>
      <c r="G24" s="28"/>
      <c r="H24" s="24">
        <f>SUM(H15:H21)</f>
        <v>560400</v>
      </c>
      <c r="K24" s="36"/>
    </row>
    <row r="25" spans="1:11">
      <c r="A25" s="23"/>
      <c r="B25" s="23"/>
      <c r="C25" s="23"/>
      <c r="D25" s="23"/>
      <c r="E25" s="23"/>
      <c r="F25" s="23"/>
      <c r="G25" s="23"/>
      <c r="H25" s="23"/>
    </row>
    <row r="26" spans="1:11">
      <c r="G26" s="28"/>
      <c r="H26" s="28"/>
    </row>
    <row r="27" spans="1:11" ht="18">
      <c r="A27" s="25"/>
      <c r="B27" s="25"/>
      <c r="C27" s="25" t="s">
        <v>54</v>
      </c>
      <c r="D27" s="25"/>
      <c r="E27" s="25"/>
      <c r="F27" s="25"/>
      <c r="G27" s="26"/>
      <c r="H27" s="26"/>
    </row>
    <row r="28" spans="1:11" ht="18">
      <c r="A28" s="25"/>
      <c r="B28" s="25"/>
      <c r="C28" s="25"/>
      <c r="D28" s="25"/>
      <c r="E28" s="25"/>
      <c r="F28" s="25"/>
      <c r="G28" s="26"/>
      <c r="H28" s="26"/>
    </row>
    <row r="29" spans="1:11">
      <c r="A29" s="23">
        <v>1</v>
      </c>
      <c r="B29" s="23" t="s">
        <v>55</v>
      </c>
      <c r="C29" s="23"/>
      <c r="D29" s="23"/>
      <c r="E29" s="23"/>
      <c r="F29" s="23"/>
      <c r="G29" s="24"/>
      <c r="H29" s="24"/>
    </row>
    <row r="30" spans="1:11">
      <c r="B30" t="s">
        <v>40</v>
      </c>
      <c r="C30" s="4" t="s">
        <v>56</v>
      </c>
      <c r="G30" s="29">
        <v>156459</v>
      </c>
      <c r="H30" s="28"/>
    </row>
    <row r="31" spans="1:11">
      <c r="G31" s="28"/>
      <c r="H31" s="28"/>
    </row>
    <row r="32" spans="1:11" ht="18">
      <c r="B32" s="25"/>
      <c r="C32" s="25"/>
      <c r="D32" s="26"/>
      <c r="E32" s="23" t="s">
        <v>57</v>
      </c>
      <c r="G32" s="28"/>
      <c r="H32" s="24">
        <f>SUM(G30:G31)</f>
        <v>156459</v>
      </c>
    </row>
    <row r="33" spans="1:8" ht="18">
      <c r="A33" s="25"/>
      <c r="B33" s="25"/>
      <c r="C33" s="25"/>
      <c r="D33" s="26"/>
      <c r="E33" s="25"/>
      <c r="F33" s="25"/>
      <c r="G33" s="26"/>
      <c r="H33" s="26"/>
    </row>
    <row r="34" spans="1:8">
      <c r="G34" s="28"/>
      <c r="H34" s="28"/>
    </row>
    <row r="35" spans="1:8">
      <c r="A35" s="23">
        <v>2</v>
      </c>
      <c r="B35" s="23" t="s">
        <v>17</v>
      </c>
      <c r="C35" s="23"/>
      <c r="D35" s="23"/>
      <c r="E35" s="23"/>
      <c r="F35" s="23"/>
      <c r="G35" s="24"/>
      <c r="H35" s="24"/>
    </row>
    <row r="36" spans="1:8">
      <c r="B36" t="s">
        <v>40</v>
      </c>
      <c r="C36" s="4" t="s">
        <v>58</v>
      </c>
      <c r="G36" s="29">
        <v>34495</v>
      </c>
      <c r="H36" s="28"/>
    </row>
    <row r="37" spans="1:8">
      <c r="B37" t="s">
        <v>42</v>
      </c>
      <c r="C37" t="s">
        <v>59</v>
      </c>
      <c r="G37" s="29">
        <v>30000</v>
      </c>
      <c r="H37" s="28"/>
    </row>
    <row r="38" spans="1:8">
      <c r="B38" t="s">
        <v>44</v>
      </c>
      <c r="C38" s="4" t="s">
        <v>60</v>
      </c>
      <c r="G38" s="29">
        <v>37500</v>
      </c>
      <c r="H38" s="28"/>
    </row>
    <row r="39" spans="1:8">
      <c r="B39" t="s">
        <v>46</v>
      </c>
      <c r="C39" s="4" t="s">
        <v>61</v>
      </c>
      <c r="G39" s="29">
        <v>47000</v>
      </c>
      <c r="H39" s="28"/>
    </row>
    <row r="40" spans="1:8">
      <c r="B40" t="s">
        <v>62</v>
      </c>
      <c r="C40" s="4" t="s">
        <v>63</v>
      </c>
      <c r="G40" s="29">
        <v>50000</v>
      </c>
      <c r="H40" s="28"/>
    </row>
    <row r="41" spans="1:8">
      <c r="G41" s="29"/>
      <c r="H41" s="28"/>
    </row>
    <row r="42" spans="1:8">
      <c r="G42" s="28"/>
      <c r="H42" s="28"/>
    </row>
    <row r="43" spans="1:8">
      <c r="A43" s="23"/>
      <c r="B43" s="23"/>
      <c r="C43" s="23"/>
      <c r="D43" s="23"/>
      <c r="E43" s="23" t="s">
        <v>64</v>
      </c>
      <c r="F43" s="23"/>
      <c r="G43" s="24"/>
      <c r="H43" s="24">
        <f>SUM(G36:G41)</f>
        <v>198995</v>
      </c>
    </row>
    <row r="44" spans="1:8">
      <c r="G44" s="28"/>
      <c r="H44" s="28"/>
    </row>
    <row r="45" spans="1:8">
      <c r="G45" s="28"/>
      <c r="H45" s="28"/>
    </row>
    <row r="46" spans="1:8">
      <c r="A46" s="23">
        <v>3</v>
      </c>
      <c r="B46" s="23" t="s">
        <v>65</v>
      </c>
      <c r="C46" s="23"/>
      <c r="D46" s="23"/>
      <c r="E46" s="23"/>
      <c r="F46" s="23"/>
      <c r="G46" s="24"/>
      <c r="H46" s="24"/>
    </row>
    <row r="47" spans="1:8">
      <c r="B47" t="s">
        <v>40</v>
      </c>
      <c r="C47" t="s">
        <v>66</v>
      </c>
      <c r="G47" s="14">
        <v>81000</v>
      </c>
      <c r="H47" s="28"/>
    </row>
    <row r="48" spans="1:8">
      <c r="B48" t="s">
        <v>42</v>
      </c>
      <c r="C48" t="s">
        <v>67</v>
      </c>
      <c r="G48" s="14">
        <v>33000</v>
      </c>
      <c r="H48" s="28"/>
    </row>
    <row r="49" spans="1:8">
      <c r="B49" t="s">
        <v>44</v>
      </c>
      <c r="C49" t="s">
        <v>68</v>
      </c>
      <c r="G49" s="14">
        <v>99400</v>
      </c>
      <c r="H49" s="28"/>
    </row>
    <row r="50" spans="1:8">
      <c r="B50" t="s">
        <v>46</v>
      </c>
      <c r="C50" t="s">
        <v>69</v>
      </c>
      <c r="G50" s="14">
        <v>159500</v>
      </c>
      <c r="H50" s="28"/>
    </row>
    <row r="51" spans="1:8">
      <c r="B51" t="s">
        <v>62</v>
      </c>
      <c r="C51" t="s">
        <v>70</v>
      </c>
      <c r="G51" s="14">
        <v>32200</v>
      </c>
      <c r="H51" s="28"/>
    </row>
    <row r="52" spans="1:8">
      <c r="G52" s="14"/>
      <c r="H52" s="28"/>
    </row>
    <row r="53" spans="1:8">
      <c r="G53" s="28"/>
      <c r="H53" s="28"/>
    </row>
    <row r="54" spans="1:8">
      <c r="A54" s="23"/>
      <c r="B54" s="23"/>
      <c r="C54" s="23"/>
      <c r="D54" s="23"/>
      <c r="E54" s="23" t="s">
        <v>71</v>
      </c>
      <c r="F54" s="23"/>
      <c r="G54" s="24"/>
      <c r="H54" s="24">
        <f>SUM(G47:G52)</f>
        <v>405100</v>
      </c>
    </row>
    <row r="55" spans="1:8">
      <c r="G55" s="28"/>
      <c r="H55" s="28"/>
    </row>
    <row r="56" spans="1:8">
      <c r="G56" s="28"/>
      <c r="H56" s="28"/>
    </row>
    <row r="57" spans="1:8">
      <c r="A57" s="23">
        <v>4</v>
      </c>
      <c r="B57" s="23" t="s">
        <v>21</v>
      </c>
      <c r="C57" s="23"/>
      <c r="D57" s="23"/>
      <c r="E57" s="23"/>
      <c r="F57" s="23"/>
      <c r="G57" s="33"/>
      <c r="H57" s="24"/>
    </row>
    <row r="58" spans="1:8">
      <c r="B58" t="s">
        <v>40</v>
      </c>
      <c r="C58" t="s">
        <v>72</v>
      </c>
      <c r="G58" s="28">
        <v>53602</v>
      </c>
      <c r="H58" s="28"/>
    </row>
    <row r="59" spans="1:8">
      <c r="B59" t="s">
        <v>42</v>
      </c>
      <c r="C59" t="s">
        <v>73</v>
      </c>
      <c r="G59" s="14">
        <v>30611</v>
      </c>
      <c r="H59" s="28"/>
    </row>
    <row r="60" spans="1:8">
      <c r="B60" t="s">
        <v>44</v>
      </c>
      <c r="C60" s="4" t="s">
        <v>74</v>
      </c>
      <c r="G60" s="14">
        <v>199891</v>
      </c>
      <c r="H60" s="28"/>
    </row>
    <row r="61" spans="1:8">
      <c r="B61" t="s">
        <v>46</v>
      </c>
      <c r="C61" t="s">
        <v>75</v>
      </c>
      <c r="G61" s="14">
        <v>24558</v>
      </c>
      <c r="H61" s="28"/>
    </row>
    <row r="62" spans="1:8">
      <c r="B62" t="s">
        <v>62</v>
      </c>
      <c r="C62" s="4" t="s">
        <v>76</v>
      </c>
      <c r="G62" s="14">
        <v>184517</v>
      </c>
      <c r="H62" s="28"/>
    </row>
    <row r="63" spans="1:8">
      <c r="B63" t="s">
        <v>77</v>
      </c>
      <c r="C63" s="4" t="s">
        <v>78</v>
      </c>
      <c r="G63" s="14">
        <v>199889</v>
      </c>
      <c r="H63" s="28"/>
    </row>
    <row r="64" spans="1:8">
      <c r="B64" t="s">
        <v>79</v>
      </c>
      <c r="C64" t="s">
        <v>80</v>
      </c>
      <c r="G64" s="14">
        <v>139000</v>
      </c>
      <c r="H64" s="28"/>
    </row>
    <row r="65" spans="1:8">
      <c r="C65" s="4"/>
      <c r="G65" s="14"/>
      <c r="H65" s="28"/>
    </row>
    <row r="66" spans="1:8">
      <c r="G66" s="28"/>
      <c r="H66" s="28"/>
    </row>
    <row r="67" spans="1:8">
      <c r="A67" s="23"/>
      <c r="B67" s="23"/>
      <c r="C67" s="23"/>
      <c r="D67" s="23"/>
      <c r="E67" s="23" t="s">
        <v>81</v>
      </c>
      <c r="F67" s="23"/>
      <c r="G67" s="24"/>
      <c r="H67" s="24">
        <f>SUM(G57:G64)</f>
        <v>832068</v>
      </c>
    </row>
    <row r="68" spans="1:8">
      <c r="G68" s="28"/>
      <c r="H68" s="28"/>
    </row>
    <row r="69" spans="1:8">
      <c r="G69" s="28"/>
      <c r="H69" s="28"/>
    </row>
    <row r="70" spans="1:8">
      <c r="A70" s="23">
        <v>5</v>
      </c>
      <c r="B70" s="23" t="s">
        <v>82</v>
      </c>
      <c r="C70" s="23"/>
      <c r="D70" s="23"/>
      <c r="E70" s="23"/>
      <c r="F70" s="23"/>
      <c r="G70" s="24"/>
      <c r="H70" s="24"/>
    </row>
    <row r="71" spans="1:8">
      <c r="B71" t="s">
        <v>40</v>
      </c>
      <c r="C71" s="4" t="s">
        <v>83</v>
      </c>
      <c r="E71" s="29"/>
      <c r="G71" s="29">
        <v>163625</v>
      </c>
      <c r="H71" s="28"/>
    </row>
    <row r="72" spans="1:8">
      <c r="B72" s="4" t="s">
        <v>42</v>
      </c>
      <c r="C72" s="4" t="s">
        <v>84</v>
      </c>
      <c r="E72" s="29"/>
      <c r="G72" s="29">
        <v>34000</v>
      </c>
      <c r="H72" s="28"/>
    </row>
    <row r="73" spans="1:8">
      <c r="B73" s="4" t="s">
        <v>44</v>
      </c>
      <c r="C73" s="4" t="s">
        <v>85</v>
      </c>
      <c r="E73" s="29"/>
      <c r="G73" s="29">
        <v>250000</v>
      </c>
      <c r="H73" s="28"/>
    </row>
    <row r="74" spans="1:8">
      <c r="G74" s="28"/>
      <c r="H74" s="28"/>
    </row>
    <row r="75" spans="1:8">
      <c r="A75" s="23"/>
      <c r="B75" s="23"/>
      <c r="C75" s="23"/>
      <c r="D75" s="23"/>
      <c r="E75" s="23" t="s">
        <v>48</v>
      </c>
      <c r="F75" s="23"/>
      <c r="G75" s="24"/>
      <c r="H75" s="24">
        <f>SUM(G71:G74)</f>
        <v>447625</v>
      </c>
    </row>
    <row r="76" spans="1:8">
      <c r="G76" s="28"/>
      <c r="H76" s="28"/>
    </row>
    <row r="77" spans="1:8">
      <c r="G77" s="28"/>
      <c r="H77" s="28"/>
    </row>
    <row r="78" spans="1:8">
      <c r="A78" s="23">
        <v>6</v>
      </c>
      <c r="B78" s="23" t="s">
        <v>24</v>
      </c>
      <c r="D78" s="23"/>
      <c r="E78" s="23"/>
      <c r="F78" s="23"/>
      <c r="G78" s="24"/>
      <c r="H78" s="24"/>
    </row>
    <row r="79" spans="1:8">
      <c r="B79" t="s">
        <v>40</v>
      </c>
      <c r="C79" s="4" t="s">
        <v>86</v>
      </c>
      <c r="G79" s="14">
        <v>400000</v>
      </c>
      <c r="H79" s="28"/>
    </row>
    <row r="80" spans="1:8">
      <c r="G80" s="28"/>
      <c r="H80" s="28"/>
    </row>
    <row r="81" spans="1:8">
      <c r="A81" s="23"/>
      <c r="B81" s="23"/>
      <c r="D81" s="23"/>
      <c r="E81" s="23" t="s">
        <v>87</v>
      </c>
      <c r="F81" s="23"/>
      <c r="G81" s="24"/>
      <c r="H81" s="24">
        <f>SUM(G79:G79)</f>
        <v>400000</v>
      </c>
    </row>
    <row r="82" spans="1:8">
      <c r="C82" s="23"/>
      <c r="G82" s="28"/>
      <c r="H82" s="28"/>
    </row>
    <row r="83" spans="1:8">
      <c r="G83" s="28"/>
      <c r="H83" s="28"/>
    </row>
    <row r="84" spans="1:8">
      <c r="A84" s="23">
        <v>7</v>
      </c>
      <c r="B84" s="23" t="s">
        <v>49</v>
      </c>
      <c r="D84" s="23"/>
      <c r="E84" s="23"/>
      <c r="F84" s="23"/>
      <c r="G84" s="24"/>
      <c r="H84" s="24"/>
    </row>
    <row r="85" spans="1:8">
      <c r="B85" t="s">
        <v>50</v>
      </c>
      <c r="C85" s="4" t="s">
        <v>88</v>
      </c>
      <c r="G85" s="29">
        <v>714068</v>
      </c>
      <c r="H85" s="28"/>
    </row>
    <row r="86" spans="1:8">
      <c r="G86" s="28"/>
      <c r="H86" s="28"/>
    </row>
    <row r="87" spans="1:8">
      <c r="A87" s="23"/>
      <c r="B87" s="23"/>
      <c r="C87" s="34"/>
      <c r="D87" s="23"/>
      <c r="E87" s="23" t="s">
        <v>52</v>
      </c>
      <c r="F87" s="23"/>
      <c r="G87" s="24"/>
      <c r="H87" s="32">
        <f>+G85</f>
        <v>714068</v>
      </c>
    </row>
    <row r="88" spans="1:8">
      <c r="A88" s="23"/>
      <c r="B88" s="23"/>
      <c r="C88" s="34"/>
      <c r="D88" s="23"/>
      <c r="E88" s="23"/>
      <c r="F88" s="23"/>
      <c r="G88" s="24"/>
      <c r="H88" s="32"/>
    </row>
    <row r="89" spans="1:8">
      <c r="A89" s="23"/>
      <c r="B89" s="23"/>
      <c r="C89" s="34"/>
      <c r="D89" s="23"/>
      <c r="E89" s="23"/>
      <c r="F89" s="23"/>
      <c r="G89" s="24"/>
      <c r="H89" s="32"/>
    </row>
    <row r="90" spans="1:8">
      <c r="A90" s="23">
        <v>8</v>
      </c>
      <c r="B90" s="23" t="s">
        <v>29</v>
      </c>
      <c r="C90" s="34"/>
      <c r="D90" s="23"/>
      <c r="E90" s="23"/>
      <c r="F90" s="23"/>
      <c r="G90" s="24"/>
      <c r="H90" s="32"/>
    </row>
    <row r="91" spans="1:8">
      <c r="A91" s="23"/>
      <c r="B91" s="4" t="s">
        <v>40</v>
      </c>
      <c r="C91" s="4" t="s">
        <v>89</v>
      </c>
      <c r="D91" s="4"/>
      <c r="E91" s="4"/>
      <c r="F91" s="4"/>
      <c r="G91" s="14">
        <v>553385</v>
      </c>
      <c r="H91" s="35"/>
    </row>
    <row r="92" spans="1:8">
      <c r="A92" s="23"/>
      <c r="B92" s="4"/>
      <c r="C92" s="22"/>
      <c r="D92" s="4"/>
      <c r="E92" s="4"/>
      <c r="F92" s="4"/>
      <c r="G92" s="3"/>
      <c r="H92" s="35"/>
    </row>
    <row r="93" spans="1:8">
      <c r="A93" s="23"/>
      <c r="B93" s="4"/>
      <c r="C93" s="22"/>
      <c r="D93" s="4"/>
      <c r="E93" s="23" t="s">
        <v>90</v>
      </c>
      <c r="F93" s="4"/>
      <c r="G93" s="3"/>
      <c r="H93" s="31">
        <f>+G91</f>
        <v>553385</v>
      </c>
    </row>
    <row r="94" spans="1:8">
      <c r="A94" s="23"/>
      <c r="B94" s="4"/>
      <c r="C94" s="22"/>
      <c r="D94" s="4"/>
      <c r="E94" s="4"/>
      <c r="F94" s="4"/>
      <c r="G94" s="3"/>
      <c r="H94" s="35"/>
    </row>
    <row r="95" spans="1:8">
      <c r="A95" s="23"/>
      <c r="B95" s="23"/>
      <c r="C95" s="34"/>
      <c r="D95" s="23"/>
      <c r="E95" s="23"/>
      <c r="F95" s="23"/>
      <c r="G95" s="24"/>
      <c r="H95" s="32"/>
    </row>
    <row r="96" spans="1:8">
      <c r="A96" s="23" t="s">
        <v>91</v>
      </c>
      <c r="B96" s="23"/>
      <c r="C96" s="34"/>
      <c r="D96" s="23"/>
      <c r="E96" s="23"/>
      <c r="F96" s="23"/>
      <c r="G96" s="24"/>
      <c r="H96" s="32">
        <f>SUM(H32:H93)</f>
        <v>3707700</v>
      </c>
    </row>
    <row r="97" spans="1:12">
      <c r="C97" s="23"/>
      <c r="G97" s="28"/>
      <c r="H97" s="28"/>
    </row>
    <row r="98" spans="1:12">
      <c r="G98" s="28"/>
      <c r="H98" s="28"/>
    </row>
    <row r="99" spans="1:12">
      <c r="A99" s="23" t="s">
        <v>92</v>
      </c>
      <c r="B99" s="23"/>
      <c r="D99" s="23"/>
      <c r="E99" s="23"/>
      <c r="F99" s="23"/>
      <c r="G99" s="24"/>
      <c r="H99" s="24">
        <f>+H96+H24</f>
        <v>4268100</v>
      </c>
      <c r="L9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Knox</cp:lastModifiedBy>
  <cp:revision/>
  <dcterms:created xsi:type="dcterms:W3CDTF">2020-06-10T14:42:22Z</dcterms:created>
  <dcterms:modified xsi:type="dcterms:W3CDTF">2020-06-10T15:22:16Z</dcterms:modified>
  <cp:category/>
  <cp:contentStatus/>
</cp:coreProperties>
</file>