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10185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<sst xmlns="http://schemas.openxmlformats.org/spreadsheetml/2006/main" count="206" uniqueCount="119">
  <si>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</si>
  <si>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</si>
  <si>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</si>
  <si>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</si>
  <si>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</si>
  <si>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</si>
  <si>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</si>
  <si>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</si>
  <si>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</si>
  <si>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</si>
  <si>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</si>
  <si>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</si>
  <si>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</si>
  <si>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</si>
  <si>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</si>
  <si>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</si>
  <si>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</si>
  <si>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</si>
  <si>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</si>
  <si>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</si>
  <si>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</si>
  <si>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</si>
  <si>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</si>
  <si>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</si>
  <si>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</si>
  <si>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</si>
  <si>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</si>
  <si>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</si>
  <si>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</si>
  <si>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</si>
  <si>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</si>
  <si>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</si>
  <si>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</si>
  <si>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</si>
  <si>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</si>
  <si>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</si>
  <si>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</si>
  <si>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</si>
  <si>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</si>
  <si>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</si>
  <si>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</si>
  <si>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</si>
  <si>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</si>
  <si>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</si>
  <si>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</si>
  <si>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</si>
  <si>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</si>
  <si>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</si>
  <si>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</si>
  <si>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</si>
  <si>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</si>
  <si>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K.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</si>
  <si>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</si>
  <si>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</si>
  <si>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</si>
  <si>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</si>
  <si>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</si>
  <si>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</si>
  <si>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>2006-2007</t>
  </si>
  <si>
    <t>and computer labs (798)</t>
  </si>
  <si>
    <t>Adaptive Technology Center lab equipment and upgrades (712)</t>
  </si>
  <si>
    <t>Computer upgrades for the College of Basic and Applied Sciences Lab (732)</t>
  </si>
  <si>
    <t>Computer upgrades for the Instructional Technology Support Center (708)</t>
  </si>
  <si>
    <t>Replacement of printers/ugrade software for 24/7 Business Computer Lab (720)</t>
  </si>
  <si>
    <t>Expansion of the University Writing Center (718)</t>
  </si>
  <si>
    <t>Software for Foreign Languages lab (742)</t>
  </si>
  <si>
    <t>Master Classroom upgrades for Mass Communication (741)</t>
  </si>
  <si>
    <t>Upgraded Computers in CIS Master Classroom (709)</t>
  </si>
  <si>
    <t>New Master Classrooms for Music (711)</t>
  </si>
  <si>
    <t>New Master Classroom for Health and Human Performance (716)</t>
  </si>
  <si>
    <t>New Master Classrooms Joint Proposal for School of Nursing and CBAS (717)</t>
  </si>
  <si>
    <t>New Master Classroom for History (700)</t>
  </si>
  <si>
    <t>New Master Classroom for Aerospace (702)</t>
  </si>
  <si>
    <t>Audio equipment for the Recording Industry Department (710)</t>
  </si>
  <si>
    <t>Apparel workstations for Human Sciences (744)</t>
  </si>
  <si>
    <t>School of Nursing equipment for clinical simulation lab (706)</t>
  </si>
  <si>
    <t>Digital video cameras and support gear used by EMC students (707)</t>
  </si>
  <si>
    <t>Foreign Language Software (713)</t>
  </si>
  <si>
    <t>Lighting Technology for Tucker Theater (726)</t>
  </si>
  <si>
    <t>Microscopes for the Biology Department (734)</t>
  </si>
  <si>
    <t>Accounting Databases (733)</t>
  </si>
  <si>
    <t>Environmental isolated sound chmaber for Psychology (740)</t>
  </si>
  <si>
    <t>Business computer lab (771)</t>
  </si>
  <si>
    <t>Library computer labs (772)</t>
  </si>
  <si>
    <t>Adaptive Technology Lab (774)</t>
  </si>
  <si>
    <t>Foreign Languages computer lab (775)</t>
  </si>
  <si>
    <t>Journalism computer labs (777)</t>
  </si>
  <si>
    <t>University Writing Center computer lab (778)</t>
  </si>
  <si>
    <t>Math and Computer Science computer lab (779)</t>
  </si>
  <si>
    <t>Nursing computer lab (780)</t>
  </si>
  <si>
    <t>Music computer lab (782)</t>
  </si>
  <si>
    <t>Library electronic databases available on the Internet (783)</t>
  </si>
  <si>
    <t>Campus emergency repair and replacement (770)</t>
  </si>
  <si>
    <t>Purchase recurring annual maintenance/license for academic support software (785)</t>
  </si>
  <si>
    <t>Purchase Microsoft software for university server (786)</t>
  </si>
  <si>
    <t>Purchase PC virus protection for university server (787)</t>
  </si>
  <si>
    <t>Purchase MAC virus protection for university server (788)</t>
  </si>
  <si>
    <t>Replace switched network equipment in the Library (793)</t>
  </si>
  <si>
    <t>Expand wireless network (794)</t>
  </si>
  <si>
    <t>2006-2007 Total Technology Access Fee</t>
  </si>
  <si>
    <t>Upgrad of SmartSwitch 6000 network switches in classroom buildings (789)</t>
  </si>
  <si>
    <t>Student help for 24/7 help desk (784)</t>
  </si>
  <si>
    <t>Instructional Technology Support Computer labs (773)</t>
  </si>
  <si>
    <t>Expansion of the Nursing Computer Lab (714)</t>
  </si>
  <si>
    <t>L</t>
  </si>
  <si>
    <t xml:space="preserve">Recurring costs </t>
  </si>
  <si>
    <t xml:space="preserve">Recurring costs for computer labs (such as student help)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</si>
  <si>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</si>
  <si>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</si>
  <si>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</si>
  <si>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</si>
  <si>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   *12% maximum for student help ($523,096) will be enforced</t>
  </si>
  <si>
    <t>ACTUAL EXPENDITURES REPORT</t>
  </si>
  <si>
    <t>Surplus(Deficit)</t>
  </si>
  <si>
    <t>Description of Technology Access Fee Proposals &amp; Costs - July 1, 2007</t>
  </si>
  <si>
    <t>HHP computer lab (776)</t>
  </si>
  <si>
    <t>College of Basic and Applied Sciences computer lab (779)</t>
  </si>
  <si>
    <t>**</t>
  </si>
  <si>
    <t>Carryforward for 2006-2007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</si>
</sst>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0"/>
    </font>
    <font>
      <b/>
      <sz val="10"/>
      <color indexed="10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6" fontId="3" fillId="0" borderId="0" xfId="15" applyNumberFormat="1" applyFont="1" applyFill="1" applyAlignment="1">
      <alignment/>
    </xf>
    <xf numFmtId="166" fontId="0" fillId="0" borderId="1" xfId="15" applyNumberFormat="1" applyFill="1" applyBorder="1" applyAlignment="1">
      <alignment/>
    </xf>
    <xf numFmtId="0" fontId="1" fillId="0" borderId="0" xfId="0" applyFont="1" applyFill="1" applyAlignment="1">
      <alignment/>
    </xf>
    <xf numFmtId="166" fontId="2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166" fontId="0" fillId="0" borderId="0" xfId="15" applyNumberFormat="1" applyBorder="1" applyAlignment="1">
      <alignment/>
    </xf>
    <xf numFmtId="0" fontId="5" fillId="0" borderId="0" xfId="0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80" zoomScaleNormal="80" workbookViewId="0" topLeftCell="F1">
      <selection activeCell="Q30" sqref="Q30"/>
    </sheetView>
  </sheetViews>
  <sheetFormatPr defaultColWidth="9.140625" defaultRowHeight="12.75"/>
  <cols>
    <col min="1" max="1" width="10.2812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1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1406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4" spans="1:18" s="1" customFormat="1" ht="12.7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2.75">
      <c r="A5" s="45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s="1" customFormat="1" ht="12.75">
      <c r="A6" s="45" t="s">
        <v>112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8" ht="14.25">
      <c r="C8" s="41"/>
    </row>
    <row r="11" spans="1:18" ht="12.75">
      <c r="A11" s="44" t="s">
        <v>5</v>
      </c>
      <c r="B11" s="44"/>
      <c r="C11" s="44"/>
      <c r="D11" s="44"/>
      <c r="E11" s="44"/>
      <c r="F11" s="11"/>
      <c r="G11" s="44" t="s">
        <v>6</v>
      </c>
      <c r="H11" s="44"/>
      <c r="I11" s="44"/>
      <c r="J11" s="44"/>
      <c r="K11" s="44"/>
      <c r="L11" s="11"/>
      <c r="M11" s="48" t="s">
        <v>99</v>
      </c>
      <c r="N11" s="48"/>
      <c r="O11" s="48"/>
      <c r="P11" s="48"/>
      <c r="Q11" s="48"/>
      <c r="R11" s="11"/>
    </row>
    <row r="12" spans="1:18" ht="12.75">
      <c r="A12" s="47" t="s">
        <v>14</v>
      </c>
      <c r="B12" s="47"/>
      <c r="C12" s="47"/>
      <c r="D12" s="47"/>
      <c r="E12" s="47"/>
      <c r="F12" s="11"/>
      <c r="G12" s="47" t="s">
        <v>15</v>
      </c>
      <c r="H12" s="47"/>
      <c r="I12" s="47"/>
      <c r="J12" s="47"/>
      <c r="K12" s="47"/>
      <c r="L12" s="12"/>
      <c r="M12" s="47" t="s">
        <v>16</v>
      </c>
      <c r="N12" s="47"/>
      <c r="O12" s="47"/>
      <c r="P12" s="47"/>
      <c r="Q12" s="47"/>
      <c r="R12" s="11"/>
    </row>
    <row r="13" spans="6:18" ht="12.75">
      <c r="F13" s="11"/>
      <c r="L13" s="11"/>
      <c r="R13" s="11"/>
    </row>
    <row r="14" spans="3:18" ht="12.75">
      <c r="C14" s="44" t="s">
        <v>4</v>
      </c>
      <c r="D14" s="44"/>
      <c r="E14" s="44"/>
      <c r="F14" s="11"/>
      <c r="G14" s="13"/>
      <c r="H14" s="13"/>
      <c r="I14" s="44" t="s">
        <v>4</v>
      </c>
      <c r="J14" s="44"/>
      <c r="K14" s="44"/>
      <c r="L14" s="12"/>
      <c r="M14" s="14"/>
      <c r="N14" s="13"/>
      <c r="O14" s="44" t="s">
        <v>4</v>
      </c>
      <c r="P14" s="44"/>
      <c r="Q14" s="44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f>4847534*0.13</f>
        <v>630179.42</v>
      </c>
      <c r="B16" s="16" t="s">
        <v>7</v>
      </c>
      <c r="C16" s="8" t="s">
        <v>52</v>
      </c>
      <c r="F16" s="11"/>
      <c r="G16" s="9">
        <f>4847534*0.87</f>
        <v>4217354.58</v>
      </c>
      <c r="H16" s="16" t="s">
        <v>7</v>
      </c>
      <c r="I16" s="8" t="s">
        <v>52</v>
      </c>
      <c r="K16" s="9">
        <f>+DESCRIPTION!H31</f>
        <v>734758</v>
      </c>
      <c r="L16" s="11"/>
      <c r="M16" s="9">
        <f>+G16+A16</f>
        <v>4847534</v>
      </c>
      <c r="N16" s="16" t="s">
        <v>7</v>
      </c>
      <c r="O16" s="8" t="s">
        <v>52</v>
      </c>
      <c r="Q16" s="9">
        <f>+K16+E16</f>
        <v>734758</v>
      </c>
      <c r="R16" s="11"/>
    </row>
    <row r="17" spans="3:18" ht="12.75">
      <c r="C17" s="8" t="s">
        <v>53</v>
      </c>
      <c r="F17" s="11"/>
      <c r="I17" s="8" t="s">
        <v>53</v>
      </c>
      <c r="L17" s="11"/>
      <c r="O17" s="8" t="s">
        <v>53</v>
      </c>
      <c r="R17" s="11"/>
    </row>
    <row r="18" spans="3:18" ht="12.75">
      <c r="C18" s="8" t="s">
        <v>23</v>
      </c>
      <c r="F18" s="11"/>
      <c r="I18" s="8" t="s">
        <v>23</v>
      </c>
      <c r="L18" s="11"/>
      <c r="O18" s="8" t="s">
        <v>23</v>
      </c>
      <c r="R18" s="11"/>
    </row>
    <row r="19" spans="2:18" ht="12.75">
      <c r="B19" s="16" t="s">
        <v>8</v>
      </c>
      <c r="C19" s="8" t="s">
        <v>22</v>
      </c>
      <c r="F19" s="11"/>
      <c r="H19" s="16" t="s">
        <v>8</v>
      </c>
      <c r="I19" s="8" t="s">
        <v>22</v>
      </c>
      <c r="K19" s="17">
        <f>+DESCRIPTION!H43</f>
        <v>292895</v>
      </c>
      <c r="L19" s="11"/>
      <c r="N19" s="16" t="s">
        <v>8</v>
      </c>
      <c r="O19" s="8" t="s">
        <v>22</v>
      </c>
      <c r="Q19" s="9">
        <f aca="true" t="shared" si="0" ref="Q19:Q24">+K19+E19</f>
        <v>292895</v>
      </c>
      <c r="R19" s="11"/>
    </row>
    <row r="20" spans="2:18" ht="12.75">
      <c r="B20" s="16" t="s">
        <v>9</v>
      </c>
      <c r="C20" s="8" t="s">
        <v>108</v>
      </c>
      <c r="F20" s="11"/>
      <c r="H20" s="16" t="s">
        <v>9</v>
      </c>
      <c r="I20" s="8" t="s">
        <v>18</v>
      </c>
      <c r="K20" s="18">
        <f>+DESCRIPTION!H55</f>
        <v>669001</v>
      </c>
      <c r="L20" s="11"/>
      <c r="N20" s="16" t="s">
        <v>9</v>
      </c>
      <c r="O20" s="8" t="s">
        <v>18</v>
      </c>
      <c r="Q20" s="9">
        <f t="shared" si="0"/>
        <v>669001</v>
      </c>
      <c r="R20" s="11"/>
    </row>
    <row r="21" spans="2:18" ht="12.75">
      <c r="B21" s="16" t="s">
        <v>10</v>
      </c>
      <c r="C21" s="8" t="s">
        <v>109</v>
      </c>
      <c r="F21" s="11"/>
      <c r="H21" s="16" t="s">
        <v>10</v>
      </c>
      <c r="I21" s="8" t="s">
        <v>19</v>
      </c>
      <c r="K21" s="18">
        <f>+DESCRIPTION!H69</f>
        <v>888819</v>
      </c>
      <c r="L21" s="11"/>
      <c r="N21" s="16" t="s">
        <v>10</v>
      </c>
      <c r="O21" s="8" t="s">
        <v>19</v>
      </c>
      <c r="Q21" s="9">
        <f t="shared" si="0"/>
        <v>888819</v>
      </c>
      <c r="R21" s="11"/>
    </row>
    <row r="22" spans="2:18" ht="12.75">
      <c r="B22" s="16" t="s">
        <v>11</v>
      </c>
      <c r="C22" s="8" t="s">
        <v>54</v>
      </c>
      <c r="E22" s="9">
        <f>+DESCRIPTION!H23</f>
        <v>500340</v>
      </c>
      <c r="F22" s="11"/>
      <c r="H22" s="16" t="s">
        <v>11</v>
      </c>
      <c r="I22" s="8" t="s">
        <v>107</v>
      </c>
      <c r="K22" s="18">
        <f>+DESCRIPTION!H82</f>
        <v>345213</v>
      </c>
      <c r="L22" s="11"/>
      <c r="N22" s="16" t="s">
        <v>11</v>
      </c>
      <c r="O22" s="8" t="s">
        <v>54</v>
      </c>
      <c r="Q22" s="9">
        <f t="shared" si="0"/>
        <v>845553</v>
      </c>
      <c r="R22" s="11"/>
    </row>
    <row r="23" spans="2:18" ht="12.75">
      <c r="B23" s="16" t="s">
        <v>12</v>
      </c>
      <c r="C23" s="8" t="s">
        <v>21</v>
      </c>
      <c r="F23" s="11"/>
      <c r="H23" s="16" t="s">
        <v>12</v>
      </c>
      <c r="I23" s="8" t="s">
        <v>21</v>
      </c>
      <c r="K23" s="18">
        <f>+DESCRIPTION!H95</f>
        <v>693694</v>
      </c>
      <c r="L23" s="11"/>
      <c r="N23" s="16" t="s">
        <v>12</v>
      </c>
      <c r="O23" s="8" t="s">
        <v>21</v>
      </c>
      <c r="Q23" s="9">
        <f t="shared" si="0"/>
        <v>693694</v>
      </c>
      <c r="R23" s="11"/>
    </row>
    <row r="24" spans="2:18" ht="12.75">
      <c r="B24" s="16" t="s">
        <v>13</v>
      </c>
      <c r="C24" s="8" t="s">
        <v>110</v>
      </c>
      <c r="F24" s="11"/>
      <c r="H24" s="16" t="s">
        <v>13</v>
      </c>
      <c r="I24" s="8" t="s">
        <v>56</v>
      </c>
      <c r="K24" s="18">
        <f>+DESCRIPTION!H101</f>
        <v>153989</v>
      </c>
      <c r="L24" s="11"/>
      <c r="N24" s="16" t="s">
        <v>13</v>
      </c>
      <c r="O24" s="8" t="s">
        <v>56</v>
      </c>
      <c r="Q24" s="9">
        <f t="shared" si="0"/>
        <v>153989</v>
      </c>
      <c r="R24" s="11"/>
    </row>
    <row r="25" spans="6:18" ht="12.75">
      <c r="F25" s="11"/>
      <c r="I25" s="8" t="s">
        <v>55</v>
      </c>
      <c r="K25" s="18"/>
      <c r="L25" s="11"/>
      <c r="N25" s="16"/>
      <c r="O25" s="8" t="s">
        <v>55</v>
      </c>
      <c r="R25" s="11"/>
    </row>
    <row r="26" spans="6:18" ht="12.75">
      <c r="F26" s="11"/>
      <c r="L26" s="11"/>
      <c r="N26" s="16"/>
      <c r="R26" s="11"/>
    </row>
    <row r="27" spans="3:18" ht="12.75">
      <c r="C27" s="8" t="s">
        <v>113</v>
      </c>
      <c r="E27" s="9">
        <f>+A16-E22</f>
        <v>129839.42000000004</v>
      </c>
      <c r="F27" s="11"/>
      <c r="I27" s="8" t="s">
        <v>113</v>
      </c>
      <c r="K27" s="9">
        <f>+G16-K16-K19-K20-K21-K22-K23-K24</f>
        <v>438985.5800000001</v>
      </c>
      <c r="L27" s="11"/>
      <c r="N27" s="16" t="s">
        <v>117</v>
      </c>
      <c r="O27" s="8" t="s">
        <v>118</v>
      </c>
      <c r="Q27" s="9">
        <f>+K27+E27</f>
        <v>568825.0000000001</v>
      </c>
      <c r="R27" s="11"/>
    </row>
    <row r="28" spans="6:18" ht="12.75">
      <c r="F28" s="11"/>
      <c r="L28" s="11"/>
      <c r="N28" s="16"/>
      <c r="R28" s="11"/>
    </row>
    <row r="29" spans="1:18" ht="12.75">
      <c r="A29" s="19" t="s">
        <v>17</v>
      </c>
      <c r="E29" s="19" t="s">
        <v>17</v>
      </c>
      <c r="F29" s="11"/>
      <c r="G29" s="20" t="s">
        <v>17</v>
      </c>
      <c r="K29" s="20" t="s">
        <v>17</v>
      </c>
      <c r="L29" s="11"/>
      <c r="M29" s="9" t="s">
        <v>17</v>
      </c>
      <c r="N29" s="21"/>
      <c r="O29" s="21"/>
      <c r="P29" s="21"/>
      <c r="Q29" s="9" t="s">
        <v>17</v>
      </c>
      <c r="R29" s="11"/>
    </row>
    <row r="30" spans="1:18" ht="13.5" thickBot="1">
      <c r="A30" s="22">
        <f>SUM(A16)</f>
        <v>630179.42</v>
      </c>
      <c r="E30" s="23">
        <f>SUM(E16:E27)</f>
        <v>630179.42</v>
      </c>
      <c r="F30" s="11"/>
      <c r="G30" s="23">
        <f>SUM(G16)</f>
        <v>4217354.58</v>
      </c>
      <c r="K30" s="24">
        <f>SUM(K16:K27)</f>
        <v>4217354.58</v>
      </c>
      <c r="L30" s="25"/>
      <c r="M30" s="22">
        <f>SUM(M16:M27)</f>
        <v>4847534</v>
      </c>
      <c r="Q30" s="23">
        <f>SUM(Q16:Q27)</f>
        <v>4847534</v>
      </c>
      <c r="R30" s="11"/>
    </row>
    <row r="31" spans="6:18" ht="13.5" thickTop="1">
      <c r="F31" s="11"/>
      <c r="L31" s="25"/>
      <c r="R31" s="11"/>
    </row>
    <row r="32" spans="6:18" ht="12.75">
      <c r="F32" s="26"/>
      <c r="R32" s="26"/>
    </row>
    <row r="33" spans="6:18" ht="12.75">
      <c r="F33" s="26"/>
      <c r="R33" s="26"/>
    </row>
    <row r="34" spans="6:18" ht="12.75">
      <c r="F34" s="26"/>
      <c r="R34" s="26"/>
    </row>
    <row r="35" spans="6:18" ht="12.75">
      <c r="F35" s="26"/>
      <c r="R35" s="26"/>
    </row>
    <row r="36" spans="6:18" ht="12.75">
      <c r="F36" s="26"/>
      <c r="R36" s="26"/>
    </row>
    <row r="37" spans="6:18" ht="12.75">
      <c r="F37" s="26"/>
      <c r="R37" s="26"/>
    </row>
    <row r="38" spans="3:18" ht="12.75">
      <c r="C38" s="27"/>
      <c r="F38" s="26"/>
      <c r="R38" s="26"/>
    </row>
    <row r="39" spans="6:18" ht="12.75">
      <c r="F39" s="26"/>
      <c r="R39" s="26"/>
    </row>
    <row r="40" spans="6:18" ht="12.75">
      <c r="F40" s="26"/>
      <c r="R40" s="26"/>
    </row>
  </sheetData>
  <mergeCells count="14">
    <mergeCell ref="M11:Q11"/>
    <mergeCell ref="M12:Q12"/>
    <mergeCell ref="A11:E11"/>
    <mergeCell ref="G11:K11"/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">
      <selection activeCell="G79" sqref="G79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4.00390625" style="30" bestFit="1" customWidth="1"/>
    <col min="8" max="8" width="15.140625" style="6" bestFit="1" customWidth="1"/>
  </cols>
  <sheetData>
    <row r="1" spans="1:8" s="1" customFormat="1" ht="12.75">
      <c r="A1" s="1" t="s">
        <v>26</v>
      </c>
      <c r="G1" s="37"/>
      <c r="H1" s="4"/>
    </row>
    <row r="2" spans="7:8" s="1" customFormat="1" ht="12.75">
      <c r="G2" s="37"/>
      <c r="H2" s="4"/>
    </row>
    <row r="3" spans="3:11" s="1" customFormat="1" ht="18">
      <c r="C3" s="3" t="s">
        <v>114</v>
      </c>
      <c r="E3" s="3"/>
      <c r="F3" s="3"/>
      <c r="G3" s="36"/>
      <c r="H3" s="5"/>
      <c r="I3" s="3"/>
      <c r="J3" s="3"/>
      <c r="K3" s="3"/>
    </row>
    <row r="4" spans="3:11" s="1" customFormat="1" ht="18">
      <c r="C4" s="32"/>
      <c r="D4" s="3"/>
      <c r="E4" s="3"/>
      <c r="F4" s="3"/>
      <c r="G4" s="35"/>
      <c r="I4" s="3"/>
      <c r="J4" s="3"/>
      <c r="K4" s="3"/>
    </row>
    <row r="5" spans="5:11" s="1" customFormat="1" ht="18">
      <c r="E5" s="3"/>
      <c r="F5" s="3"/>
      <c r="G5" s="35"/>
      <c r="I5" s="3"/>
      <c r="J5" s="3"/>
      <c r="K5" s="3"/>
    </row>
    <row r="6" spans="3:11" s="1" customFormat="1" ht="18">
      <c r="C6" s="3" t="s">
        <v>27</v>
      </c>
      <c r="E6" s="3"/>
      <c r="F6" s="3"/>
      <c r="G6" s="36"/>
      <c r="H6" s="5"/>
      <c r="I6" s="3"/>
      <c r="J6" s="3"/>
      <c r="K6" s="3"/>
    </row>
    <row r="7" ht="12.75">
      <c r="C7" t="s">
        <v>57</v>
      </c>
    </row>
    <row r="9" spans="1:8" s="1" customFormat="1" ht="12.75">
      <c r="A9" s="1">
        <v>5</v>
      </c>
      <c r="B9" s="1" t="s">
        <v>20</v>
      </c>
      <c r="G9" s="37"/>
      <c r="H9" s="4"/>
    </row>
    <row r="10" spans="2:7" ht="12.75">
      <c r="B10" t="s">
        <v>29</v>
      </c>
      <c r="C10" s="29" t="s">
        <v>82</v>
      </c>
      <c r="G10" s="30">
        <v>181535</v>
      </c>
    </row>
    <row r="11" spans="2:7" ht="12.75">
      <c r="B11" t="s">
        <v>33</v>
      </c>
      <c r="C11" s="29" t="s">
        <v>83</v>
      </c>
      <c r="G11" s="30">
        <v>67755</v>
      </c>
    </row>
    <row r="12" spans="2:7" ht="12.75">
      <c r="B12" t="s">
        <v>34</v>
      </c>
      <c r="C12" s="29" t="s">
        <v>102</v>
      </c>
      <c r="G12" s="30">
        <v>52380</v>
      </c>
    </row>
    <row r="13" spans="2:7" ht="12.75">
      <c r="B13" t="s">
        <v>35</v>
      </c>
      <c r="C13" s="29" t="s">
        <v>84</v>
      </c>
      <c r="G13" s="30">
        <v>60877</v>
      </c>
    </row>
    <row r="14" spans="2:7" ht="12.75">
      <c r="B14" t="s">
        <v>36</v>
      </c>
      <c r="C14" s="29" t="s">
        <v>85</v>
      </c>
      <c r="G14" s="30">
        <v>17113</v>
      </c>
    </row>
    <row r="15" spans="2:7" ht="12.75">
      <c r="B15" t="s">
        <v>37</v>
      </c>
      <c r="C15" s="29" t="s">
        <v>115</v>
      </c>
      <c r="G15" s="30">
        <v>8164</v>
      </c>
    </row>
    <row r="16" spans="2:7" ht="12.75">
      <c r="B16" t="s">
        <v>38</v>
      </c>
      <c r="C16" s="29" t="s">
        <v>86</v>
      </c>
      <c r="G16" s="30">
        <v>14365</v>
      </c>
    </row>
    <row r="17" spans="2:7" ht="12.75">
      <c r="B17" t="s">
        <v>39</v>
      </c>
      <c r="C17" s="29" t="s">
        <v>87</v>
      </c>
      <c r="G17" s="30">
        <v>5667</v>
      </c>
    </row>
    <row r="18" spans="2:7" ht="12.75">
      <c r="B18" t="s">
        <v>40</v>
      </c>
      <c r="C18" s="29" t="s">
        <v>116</v>
      </c>
      <c r="G18" s="30">
        <v>24029</v>
      </c>
    </row>
    <row r="19" spans="2:7" ht="12.75">
      <c r="B19" t="s">
        <v>41</v>
      </c>
      <c r="C19" s="29" t="s">
        <v>89</v>
      </c>
      <c r="G19" s="30">
        <v>3025</v>
      </c>
    </row>
    <row r="20" spans="2:7" ht="12.75">
      <c r="B20" t="s">
        <v>51</v>
      </c>
      <c r="C20" s="29" t="s">
        <v>90</v>
      </c>
      <c r="G20" s="30">
        <v>882</v>
      </c>
    </row>
    <row r="21" spans="2:7" ht="12.75">
      <c r="B21" t="s">
        <v>104</v>
      </c>
      <c r="C21" s="29" t="s">
        <v>101</v>
      </c>
      <c r="G21" s="34">
        <v>64548</v>
      </c>
    </row>
    <row r="23" ht="12.75">
      <c r="H23" s="4">
        <f>SUM(G10:G21)</f>
        <v>500340</v>
      </c>
    </row>
    <row r="24" s="1" customFormat="1" ht="12.75">
      <c r="G24" s="35"/>
    </row>
    <row r="26" spans="3:8" s="3" customFormat="1" ht="18">
      <c r="C26" s="3" t="s">
        <v>32</v>
      </c>
      <c r="G26" s="36"/>
      <c r="H26" s="5"/>
    </row>
    <row r="27" spans="7:8" s="3" customFormat="1" ht="18">
      <c r="G27" s="36"/>
      <c r="H27" s="5"/>
    </row>
    <row r="28" spans="1:8" s="3" customFormat="1" ht="12.75" customHeight="1">
      <c r="A28" s="1">
        <v>1</v>
      </c>
      <c r="B28" s="1" t="s">
        <v>28</v>
      </c>
      <c r="C28" s="1"/>
      <c r="D28" s="1"/>
      <c r="E28" s="1"/>
      <c r="F28" s="1"/>
      <c r="G28" s="37"/>
      <c r="H28" s="4"/>
    </row>
    <row r="29" spans="1:8" s="3" customFormat="1" ht="12.75" customHeight="1">
      <c r="A29"/>
      <c r="B29" t="s">
        <v>29</v>
      </c>
      <c r="C29" t="s">
        <v>30</v>
      </c>
      <c r="D29"/>
      <c r="E29"/>
      <c r="F29"/>
      <c r="G29" s="30">
        <v>734758</v>
      </c>
      <c r="H29" s="6"/>
    </row>
    <row r="30" spans="1:8" s="3" customFormat="1" ht="12.75" customHeight="1">
      <c r="A30"/>
      <c r="B30"/>
      <c r="C30" t="s">
        <v>59</v>
      </c>
      <c r="D30"/>
      <c r="E30"/>
      <c r="F30"/>
      <c r="G30" s="30"/>
      <c r="H30" s="6"/>
    </row>
    <row r="31" spans="1:8" s="3" customFormat="1" ht="12.75" customHeight="1">
      <c r="A31"/>
      <c r="B31"/>
      <c r="C31"/>
      <c r="D31" s="5"/>
      <c r="E31" s="1" t="s">
        <v>31</v>
      </c>
      <c r="F31"/>
      <c r="G31" s="30"/>
      <c r="H31" s="4">
        <f>+G29</f>
        <v>734758</v>
      </c>
    </row>
    <row r="32" spans="3:8" s="3" customFormat="1" ht="12.75" customHeight="1">
      <c r="C32"/>
      <c r="D32" s="5"/>
      <c r="G32" s="36"/>
      <c r="H32" s="5"/>
    </row>
    <row r="34" spans="1:8" s="1" customFormat="1" ht="12.75">
      <c r="A34" s="1">
        <v>2</v>
      </c>
      <c r="B34" s="1" t="s">
        <v>22</v>
      </c>
      <c r="G34" s="37"/>
      <c r="H34" s="4"/>
    </row>
    <row r="35" spans="2:7" ht="12.75">
      <c r="B35" t="s">
        <v>29</v>
      </c>
      <c r="C35" t="s">
        <v>60</v>
      </c>
      <c r="G35" s="30">
        <v>44396</v>
      </c>
    </row>
    <row r="36" spans="2:7" ht="12.75">
      <c r="B36" t="s">
        <v>33</v>
      </c>
      <c r="C36" t="s">
        <v>61</v>
      </c>
      <c r="G36" s="30">
        <v>57951</v>
      </c>
    </row>
    <row r="37" spans="2:7" ht="12.75">
      <c r="B37" t="s">
        <v>34</v>
      </c>
      <c r="C37" t="s">
        <v>62</v>
      </c>
      <c r="G37" s="30">
        <v>22302</v>
      </c>
    </row>
    <row r="38" spans="2:7" ht="12.75">
      <c r="B38" t="s">
        <v>35</v>
      </c>
      <c r="C38" t="s">
        <v>63</v>
      </c>
      <c r="G38" s="30">
        <v>32000</v>
      </c>
    </row>
    <row r="39" spans="2:7" ht="12.75">
      <c r="B39" t="s">
        <v>36</v>
      </c>
      <c r="C39" s="29" t="s">
        <v>64</v>
      </c>
      <c r="G39" s="30">
        <v>9000</v>
      </c>
    </row>
    <row r="40" spans="2:7" ht="12.75">
      <c r="B40" t="s">
        <v>37</v>
      </c>
      <c r="C40" s="29" t="s">
        <v>103</v>
      </c>
      <c r="G40" s="30">
        <v>101732</v>
      </c>
    </row>
    <row r="41" spans="2:7" ht="12.75">
      <c r="B41" t="s">
        <v>38</v>
      </c>
      <c r="C41" t="s">
        <v>65</v>
      </c>
      <c r="G41" s="30">
        <v>25514</v>
      </c>
    </row>
    <row r="43" spans="5:8" s="1" customFormat="1" ht="12.75">
      <c r="E43" s="1" t="s">
        <v>42</v>
      </c>
      <c r="G43" s="37"/>
      <c r="H43" s="4">
        <f>SUM(G35:G41)</f>
        <v>292895</v>
      </c>
    </row>
    <row r="46" spans="1:8" s="1" customFormat="1" ht="12.75">
      <c r="A46" s="1">
        <v>3</v>
      </c>
      <c r="B46" s="1" t="s">
        <v>43</v>
      </c>
      <c r="G46" s="37"/>
      <c r="H46" s="4"/>
    </row>
    <row r="47" spans="2:7" ht="12.75">
      <c r="B47" t="s">
        <v>29</v>
      </c>
      <c r="C47" t="s">
        <v>66</v>
      </c>
      <c r="G47" s="30">
        <v>66814</v>
      </c>
    </row>
    <row r="48" spans="2:7" ht="12.75">
      <c r="B48" t="s">
        <v>33</v>
      </c>
      <c r="C48" t="s">
        <v>67</v>
      </c>
      <c r="G48" s="30">
        <v>0</v>
      </c>
    </row>
    <row r="49" spans="2:7" ht="12.75">
      <c r="B49" t="s">
        <v>34</v>
      </c>
      <c r="C49" t="s">
        <v>68</v>
      </c>
      <c r="G49" s="30">
        <v>108577</v>
      </c>
    </row>
    <row r="50" spans="2:7" ht="12.75">
      <c r="B50" t="s">
        <v>35</v>
      </c>
      <c r="C50" t="s">
        <v>69</v>
      </c>
      <c r="G50" s="30">
        <v>62178</v>
      </c>
    </row>
    <row r="51" spans="2:7" ht="12.75">
      <c r="B51" t="s">
        <v>36</v>
      </c>
      <c r="C51" t="s">
        <v>70</v>
      </c>
      <c r="G51" s="30">
        <v>280206</v>
      </c>
    </row>
    <row r="52" spans="2:7" ht="12.75">
      <c r="B52" t="s">
        <v>37</v>
      </c>
      <c r="C52" t="s">
        <v>71</v>
      </c>
      <c r="G52" s="30">
        <v>101322</v>
      </c>
    </row>
    <row r="53" spans="2:7" ht="12.75">
      <c r="B53" t="s">
        <v>38</v>
      </c>
      <c r="C53" t="s">
        <v>72</v>
      </c>
      <c r="G53" s="30">
        <v>49904</v>
      </c>
    </row>
    <row r="55" spans="5:10" s="1" customFormat="1" ht="12.75">
      <c r="E55" s="1" t="s">
        <v>44</v>
      </c>
      <c r="G55" s="37"/>
      <c r="H55" s="4">
        <f>SUM(G47:G53)</f>
        <v>669001</v>
      </c>
      <c r="J55" s="7"/>
    </row>
    <row r="58" spans="1:8" s="1" customFormat="1" ht="12.75">
      <c r="A58" s="1">
        <v>4</v>
      </c>
      <c r="B58" s="1" t="s">
        <v>19</v>
      </c>
      <c r="G58" s="37"/>
      <c r="H58" s="4"/>
    </row>
    <row r="59" spans="2:7" ht="12.75">
      <c r="B59" t="s">
        <v>29</v>
      </c>
      <c r="C59" s="29" t="s">
        <v>75</v>
      </c>
      <c r="G59" s="30">
        <v>158924</v>
      </c>
    </row>
    <row r="60" spans="2:7" ht="12.75">
      <c r="B60" t="s">
        <v>33</v>
      </c>
      <c r="C60" s="29" t="s">
        <v>76</v>
      </c>
      <c r="G60" s="30">
        <v>202970</v>
      </c>
    </row>
    <row r="61" spans="2:7" ht="12.75">
      <c r="B61" t="s">
        <v>34</v>
      </c>
      <c r="C61" s="29" t="s">
        <v>77</v>
      </c>
      <c r="G61" s="30">
        <v>19890</v>
      </c>
    </row>
    <row r="62" spans="2:7" ht="12.75">
      <c r="B62" t="s">
        <v>35</v>
      </c>
      <c r="C62" s="29" t="s">
        <v>78</v>
      </c>
      <c r="G62" s="30">
        <v>166484</v>
      </c>
    </row>
    <row r="63" spans="2:7" ht="12.75">
      <c r="B63" t="s">
        <v>36</v>
      </c>
      <c r="C63" s="29" t="s">
        <v>79</v>
      </c>
      <c r="G63" s="30">
        <v>59227</v>
      </c>
    </row>
    <row r="64" spans="2:7" ht="12.75">
      <c r="B64" t="s">
        <v>37</v>
      </c>
      <c r="C64" s="29" t="s">
        <v>80</v>
      </c>
      <c r="G64" s="30">
        <v>2600</v>
      </c>
    </row>
    <row r="65" spans="2:7" ht="12.75">
      <c r="B65" t="s">
        <v>38</v>
      </c>
      <c r="C65" s="29" t="s">
        <v>81</v>
      </c>
      <c r="G65" s="30">
        <v>131150</v>
      </c>
    </row>
    <row r="66" spans="2:7" ht="12.75">
      <c r="B66" t="s">
        <v>39</v>
      </c>
      <c r="C66" s="29" t="s">
        <v>74</v>
      </c>
      <c r="G66" s="30">
        <v>51750</v>
      </c>
    </row>
    <row r="67" spans="2:7" ht="12.75">
      <c r="B67" t="s">
        <v>40</v>
      </c>
      <c r="C67" s="29" t="s">
        <v>73</v>
      </c>
      <c r="G67" s="30">
        <v>95824</v>
      </c>
    </row>
    <row r="68" ht="12.75">
      <c r="C68" s="29"/>
    </row>
    <row r="69" spans="3:8" s="1" customFormat="1" ht="12.75">
      <c r="C69" s="7"/>
      <c r="E69" s="1" t="s">
        <v>45</v>
      </c>
      <c r="G69" s="37"/>
      <c r="H69" s="4">
        <f>SUM(G59:G67)</f>
        <v>888819</v>
      </c>
    </row>
    <row r="70" ht="12.75">
      <c r="C70" s="2"/>
    </row>
    <row r="73" spans="1:8" s="1" customFormat="1" ht="12.75">
      <c r="A73" s="1">
        <v>5</v>
      </c>
      <c r="B73" s="1" t="s">
        <v>105</v>
      </c>
      <c r="G73" s="37"/>
      <c r="H73" s="4"/>
    </row>
    <row r="74" spans="2:7" ht="12.75">
      <c r="B74" t="s">
        <v>29</v>
      </c>
      <c r="C74" s="29" t="s">
        <v>91</v>
      </c>
      <c r="G74" s="30">
        <v>273940</v>
      </c>
    </row>
    <row r="75" spans="2:7" ht="12.75">
      <c r="B75" t="s">
        <v>33</v>
      </c>
      <c r="C75" s="29" t="s">
        <v>82</v>
      </c>
      <c r="G75" s="30">
        <v>41487</v>
      </c>
    </row>
    <row r="76" spans="2:7" ht="12.75">
      <c r="B76" t="s">
        <v>34</v>
      </c>
      <c r="C76" s="29" t="s">
        <v>102</v>
      </c>
      <c r="G76" s="30">
        <v>10002</v>
      </c>
    </row>
    <row r="77" spans="2:7" ht="12.75">
      <c r="B77" t="s">
        <v>35</v>
      </c>
      <c r="C77" s="29" t="s">
        <v>88</v>
      </c>
      <c r="G77" s="30">
        <v>16269</v>
      </c>
    </row>
    <row r="78" spans="2:7" ht="12.75">
      <c r="B78" t="s">
        <v>36</v>
      </c>
      <c r="C78" s="29" t="s">
        <v>89</v>
      </c>
      <c r="G78" s="30">
        <v>3200</v>
      </c>
    </row>
    <row r="79" spans="2:7" ht="12.75">
      <c r="B79" t="s">
        <v>37</v>
      </c>
      <c r="C79" s="29" t="s">
        <v>101</v>
      </c>
      <c r="G79" s="30">
        <v>315</v>
      </c>
    </row>
    <row r="80" spans="3:7" ht="15">
      <c r="C80" t="s">
        <v>106</v>
      </c>
      <c r="G80" s="33"/>
    </row>
    <row r="81" ht="12.75">
      <c r="C81" s="29" t="s">
        <v>111</v>
      </c>
    </row>
    <row r="82" spans="5:8" s="1" customFormat="1" ht="12.75">
      <c r="E82" s="1" t="s">
        <v>46</v>
      </c>
      <c r="G82" s="37"/>
      <c r="H82" s="4">
        <f>SUM(G74:G80)</f>
        <v>345213</v>
      </c>
    </row>
    <row r="86" spans="1:8" s="1" customFormat="1" ht="12.75">
      <c r="A86" s="1">
        <v>6</v>
      </c>
      <c r="B86" s="1" t="s">
        <v>21</v>
      </c>
      <c r="G86" s="37"/>
      <c r="H86" s="4"/>
    </row>
    <row r="87" spans="2:7" ht="12.75">
      <c r="B87" t="s">
        <v>29</v>
      </c>
      <c r="C87" t="s">
        <v>93</v>
      </c>
      <c r="G87" s="30">
        <v>175878</v>
      </c>
    </row>
    <row r="88" spans="2:7" ht="12.75">
      <c r="B88" t="s">
        <v>33</v>
      </c>
      <c r="C88" t="s">
        <v>94</v>
      </c>
      <c r="G88" s="30">
        <v>42707</v>
      </c>
    </row>
    <row r="89" spans="2:7" ht="12.75">
      <c r="B89" t="s">
        <v>34</v>
      </c>
      <c r="C89" t="s">
        <v>95</v>
      </c>
      <c r="G89" s="30">
        <v>7725</v>
      </c>
    </row>
    <row r="90" spans="2:7" ht="12.75">
      <c r="B90" t="s">
        <v>35</v>
      </c>
      <c r="C90" t="s">
        <v>96</v>
      </c>
      <c r="G90" s="30">
        <v>0</v>
      </c>
    </row>
    <row r="91" spans="2:7" ht="12.75">
      <c r="B91" t="s">
        <v>36</v>
      </c>
      <c r="C91" s="31" t="s">
        <v>100</v>
      </c>
      <c r="D91" s="31"/>
      <c r="E91" s="31"/>
      <c r="F91" s="31"/>
      <c r="G91" s="38">
        <v>265323</v>
      </c>
    </row>
    <row r="92" spans="2:7" ht="12.75">
      <c r="B92" t="s">
        <v>37</v>
      </c>
      <c r="C92" t="s">
        <v>97</v>
      </c>
      <c r="G92" s="30">
        <v>114782</v>
      </c>
    </row>
    <row r="93" spans="2:7" ht="12.75">
      <c r="B93" t="s">
        <v>38</v>
      </c>
      <c r="C93" t="s">
        <v>98</v>
      </c>
      <c r="G93" s="30">
        <v>87279</v>
      </c>
    </row>
    <row r="95" spans="5:8" s="1" customFormat="1" ht="12.75">
      <c r="E95" s="1" t="s">
        <v>47</v>
      </c>
      <c r="G95" s="37"/>
      <c r="H95" s="4">
        <f>SUM(G87:G93)</f>
        <v>693694</v>
      </c>
    </row>
    <row r="98" spans="1:8" s="1" customFormat="1" ht="12.75">
      <c r="A98" s="1">
        <v>7</v>
      </c>
      <c r="B98" s="1" t="s">
        <v>25</v>
      </c>
      <c r="G98" s="37"/>
      <c r="H98" s="4"/>
    </row>
    <row r="99" spans="2:7" ht="12.75">
      <c r="B99" t="s">
        <v>48</v>
      </c>
      <c r="C99" t="s">
        <v>92</v>
      </c>
      <c r="G99" s="30">
        <v>153989</v>
      </c>
    </row>
    <row r="100" ht="12.75">
      <c r="C100" s="28"/>
    </row>
    <row r="101" spans="5:8" s="1" customFormat="1" ht="12.75">
      <c r="E101" s="1" t="s">
        <v>49</v>
      </c>
      <c r="G101" s="37"/>
      <c r="H101" s="4">
        <f>+G99</f>
        <v>153989</v>
      </c>
    </row>
    <row r="105" spans="1:10" s="1" customFormat="1" ht="12.75">
      <c r="A105" s="1" t="s">
        <v>50</v>
      </c>
      <c r="G105" s="37"/>
      <c r="H105" s="4">
        <f>SUM(H23:H103)</f>
        <v>4278709</v>
      </c>
      <c r="J105" s="7"/>
    </row>
    <row r="106" spans="3:10" ht="12.75">
      <c r="C106" s="2"/>
      <c r="J106" s="2"/>
    </row>
    <row r="107" spans="5:7" ht="12.75">
      <c r="E107" s="2"/>
      <c r="G107" s="42"/>
    </row>
    <row r="109" spans="5:8" ht="12.75">
      <c r="E109" s="39"/>
      <c r="F109" s="39"/>
      <c r="G109" s="43"/>
      <c r="H109" s="40"/>
    </row>
    <row r="110" spans="5:8" ht="12.75">
      <c r="E110" s="39"/>
      <c r="F110" s="39"/>
      <c r="G110" s="43"/>
      <c r="H110" s="40"/>
    </row>
    <row r="111" spans="5:8" ht="12.75">
      <c r="E111" s="39"/>
      <c r="F111" s="39"/>
      <c r="G111" s="43"/>
      <c r="H111" s="40"/>
    </row>
    <row r="112" spans="5:8" ht="12.75">
      <c r="E112" s="39"/>
      <c r="F112" s="39"/>
      <c r="G112" s="43"/>
      <c r="H112" s="40"/>
    </row>
    <row r="113" spans="5:8" ht="12.75">
      <c r="E113" s="39"/>
      <c r="F113" s="39"/>
      <c r="G113" s="43"/>
      <c r="H113" s="40"/>
    </row>
    <row r="114" spans="5:8" ht="12.75">
      <c r="E114" s="39"/>
      <c r="F114" s="39"/>
      <c r="G114" s="43"/>
      <c r="H114" s="40"/>
    </row>
    <row r="115" spans="5:8" ht="12.75">
      <c r="E115" s="39"/>
      <c r="F115" s="39"/>
      <c r="G115" s="43"/>
      <c r="H115" s="40"/>
    </row>
    <row r="116" spans="5:8" ht="12.75">
      <c r="E116" s="39"/>
      <c r="F116" s="39"/>
      <c r="G116" s="43"/>
      <c r="H116" s="40"/>
    </row>
    <row r="117" spans="5:8" ht="12.75">
      <c r="E117" s="39"/>
      <c r="F117" s="39"/>
      <c r="G117" s="43"/>
      <c r="H117" s="40"/>
    </row>
    <row r="118" spans="5:8" ht="12.75">
      <c r="E118" s="39"/>
      <c r="F118" s="39"/>
      <c r="G118" s="43"/>
      <c r="H118" s="40"/>
    </row>
    <row r="119" spans="5:8" ht="12.75">
      <c r="E119" s="39"/>
      <c r="F119" s="39"/>
      <c r="G119" s="43"/>
      <c r="H119" s="40"/>
    </row>
    <row r="120" spans="5:8" ht="12.75">
      <c r="E120" s="39"/>
      <c r="F120" s="39"/>
      <c r="G120" s="43"/>
      <c r="H120" s="40"/>
    </row>
    <row r="121" spans="5:8" ht="12.75">
      <c r="E121" s="39"/>
      <c r="F121" s="39"/>
      <c r="G121" s="43"/>
      <c r="H121" s="40"/>
    </row>
    <row r="122" spans="5:8" ht="12.75">
      <c r="E122" s="39"/>
      <c r="F122" s="39"/>
      <c r="G122" s="43"/>
      <c r="H122" s="40"/>
    </row>
    <row r="123" spans="5:8" ht="12.75">
      <c r="E123" s="39"/>
      <c r="F123" s="39"/>
      <c r="G123" s="43"/>
      <c r="H123" s="40"/>
    </row>
    <row r="124" spans="5:8" ht="12.75">
      <c r="E124" s="39"/>
      <c r="F124" s="39"/>
      <c r="G124" s="43"/>
      <c r="H124" s="40"/>
    </row>
    <row r="125" spans="5:8" ht="12.75">
      <c r="E125" s="39"/>
      <c r="F125" s="39"/>
      <c r="G125" s="43"/>
      <c r="H125" s="40"/>
    </row>
    <row r="126" spans="5:8" ht="12.75">
      <c r="E126" s="39"/>
      <c r="F126" s="39"/>
      <c r="G126" s="43"/>
      <c r="H126" s="40"/>
    </row>
    <row r="127" spans="5:8" ht="12.75">
      <c r="E127" s="39"/>
      <c r="F127" s="39"/>
      <c r="G127" s="43"/>
      <c r="H127" s="40"/>
    </row>
    <row r="128" spans="5:8" ht="12.75">
      <c r="E128" s="39"/>
      <c r="F128" s="39"/>
      <c r="G128" s="43"/>
      <c r="H128" s="40"/>
    </row>
    <row r="129" spans="5:8" ht="12.75">
      <c r="E129" s="39"/>
      <c r="F129" s="39"/>
      <c r="G129" s="43"/>
      <c r="H129" s="40"/>
    </row>
    <row r="130" spans="5:8" ht="12.75">
      <c r="E130" s="39"/>
      <c r="F130" s="39"/>
      <c r="G130" s="43"/>
      <c r="H130" s="40"/>
    </row>
    <row r="131" spans="5:8" ht="12.75">
      <c r="E131" s="39"/>
      <c r="F131" s="39"/>
      <c r="G131" s="43"/>
      <c r="H131" s="40"/>
    </row>
    <row r="132" spans="5:8" ht="12.75">
      <c r="E132" s="39"/>
      <c r="F132" s="39"/>
      <c r="G132" s="43"/>
      <c r="H132" s="40"/>
    </row>
    <row r="133" spans="5:8" ht="12.75">
      <c r="E133" s="39"/>
      <c r="F133" s="39"/>
      <c r="G133" s="43"/>
      <c r="H133" s="40"/>
    </row>
    <row r="134" spans="5:8" ht="12.75">
      <c r="E134" s="39"/>
      <c r="F134" s="39"/>
      <c r="G134" s="43"/>
      <c r="H134" s="40"/>
    </row>
    <row r="135" spans="5:8" ht="12.75">
      <c r="E135" s="39"/>
      <c r="F135" s="39"/>
      <c r="G135" s="43"/>
      <c r="H135" s="40"/>
    </row>
    <row r="136" spans="5:8" ht="12.75">
      <c r="E136" s="39"/>
      <c r="F136" s="39"/>
      <c r="G136" s="43"/>
      <c r="H136" s="40"/>
    </row>
    <row r="137" spans="5:8" ht="12.75">
      <c r="E137" s="39"/>
      <c r="F137" s="39"/>
      <c r="G137" s="43"/>
      <c r="H137" s="40"/>
    </row>
    <row r="138" spans="5:8" ht="12.75">
      <c r="E138" s="39"/>
      <c r="F138" s="39"/>
      <c r="G138" s="43"/>
      <c r="H138" s="40"/>
    </row>
    <row r="139" spans="5:8" ht="12.75">
      <c r="E139" s="39"/>
      <c r="F139" s="39"/>
      <c r="G139" s="43"/>
      <c r="H139" s="40"/>
    </row>
    <row r="140" spans="5:8" ht="12.75">
      <c r="E140" s="39"/>
      <c r="F140" s="39"/>
      <c r="G140" s="43"/>
      <c r="H140" s="40"/>
    </row>
    <row r="141" spans="5:8" ht="12.75">
      <c r="E141" s="39"/>
      <c r="F141" s="39"/>
      <c r="G141" s="43"/>
      <c r="H141" s="40"/>
    </row>
    <row r="142" spans="5:8" ht="12.75">
      <c r="E142" s="39"/>
      <c r="F142" s="39"/>
      <c r="G142" s="43"/>
      <c r="H142" s="40"/>
    </row>
    <row r="143" spans="5:8" ht="12.75">
      <c r="E143" s="39"/>
      <c r="F143" s="39"/>
      <c r="G143" s="43"/>
      <c r="H143" s="40"/>
    </row>
    <row r="144" spans="5:8" ht="12.75">
      <c r="E144" s="39"/>
      <c r="F144" s="39"/>
      <c r="G144" s="43"/>
      <c r="H144" s="40"/>
    </row>
    <row r="145" spans="5:8" ht="12.75">
      <c r="E145" s="39"/>
      <c r="F145" s="39"/>
      <c r="G145" s="43"/>
      <c r="H145" s="40"/>
    </row>
    <row r="146" spans="5:8" ht="12.75">
      <c r="E146" s="39"/>
      <c r="F146" s="39"/>
      <c r="G146" s="43"/>
      <c r="H146" s="40"/>
    </row>
    <row r="147" spans="5:8" ht="12.75">
      <c r="E147" s="39"/>
      <c r="F147" s="39"/>
      <c r="G147" s="43"/>
      <c r="H147" s="40"/>
    </row>
    <row r="148" spans="5:8" ht="12.75">
      <c r="E148" s="39"/>
      <c r="F148" s="39"/>
      <c r="G148" s="43"/>
      <c r="H148" s="40"/>
    </row>
    <row r="149" spans="5:8" ht="12.75">
      <c r="E149" s="39"/>
      <c r="F149" s="39"/>
      <c r="G149" s="43"/>
      <c r="H149" s="40"/>
    </row>
    <row r="150" spans="5:8" ht="12.75">
      <c r="E150" s="39"/>
      <c r="F150" s="39"/>
      <c r="G150" s="43"/>
      <c r="H150" s="40"/>
    </row>
    <row r="151" spans="5:8" ht="12.75">
      <c r="E151" s="39"/>
      <c r="F151" s="39"/>
      <c r="G151" s="43"/>
      <c r="H151" s="40"/>
    </row>
    <row r="152" spans="5:8" ht="12.75">
      <c r="E152" s="39"/>
      <c r="F152" s="39"/>
      <c r="G152" s="43"/>
      <c r="H152" s="40"/>
    </row>
    <row r="153" spans="5:8" ht="12.75">
      <c r="E153" s="39"/>
      <c r="F153" s="39"/>
      <c r="G153" s="43"/>
      <c r="H153" s="40"/>
    </row>
    <row r="154" spans="5:8" ht="12.75">
      <c r="E154" s="39"/>
      <c r="F154" s="39"/>
      <c r="G154" s="43"/>
      <c r="H154" s="40"/>
    </row>
    <row r="155" spans="5:8" ht="12.75">
      <c r="E155" s="39"/>
      <c r="F155" s="39"/>
      <c r="G155" s="43"/>
      <c r="H155" s="40"/>
    </row>
    <row r="156" spans="5:8" ht="12.75">
      <c r="E156" s="39"/>
      <c r="F156" s="39"/>
      <c r="G156" s="43"/>
      <c r="H156" s="40"/>
    </row>
    <row r="157" spans="5:8" ht="12.75">
      <c r="E157" s="39"/>
      <c r="F157" s="39"/>
      <c r="G157" s="43"/>
      <c r="H157" s="40"/>
    </row>
    <row r="158" spans="5:8" ht="12.75">
      <c r="E158" s="39"/>
      <c r="F158" s="39"/>
      <c r="G158" s="43"/>
      <c r="H158" s="40"/>
    </row>
    <row r="159" spans="5:8" ht="12.75">
      <c r="E159" s="39"/>
      <c r="F159" s="39"/>
      <c r="G159" s="43"/>
      <c r="H159" s="40"/>
    </row>
    <row r="160" spans="5:8" ht="12.75">
      <c r="E160" s="39"/>
      <c r="F160" s="39"/>
      <c r="G160" s="43"/>
      <c r="H160" s="40"/>
    </row>
    <row r="161" spans="5:8" ht="12.75">
      <c r="E161" s="39"/>
      <c r="F161" s="39"/>
      <c r="G161" s="43"/>
      <c r="H161" s="40"/>
    </row>
    <row r="162" spans="5:8" ht="12.75">
      <c r="E162" s="39"/>
      <c r="F162" s="39"/>
      <c r="G162" s="43"/>
      <c r="H162" s="40"/>
    </row>
    <row r="163" spans="5:8" ht="12.75">
      <c r="E163" s="39"/>
      <c r="F163" s="39"/>
      <c r="G163" s="43"/>
      <c r="H163" s="40"/>
    </row>
    <row r="164" spans="5:8" ht="12.75">
      <c r="E164" s="39"/>
      <c r="F164" s="39"/>
      <c r="G164" s="43"/>
      <c r="H164" s="40"/>
    </row>
    <row r="165" spans="5:8" ht="12.75">
      <c r="E165" s="39"/>
      <c r="F165" s="39"/>
      <c r="G165" s="43"/>
      <c r="H165" s="40"/>
    </row>
    <row r="166" spans="5:8" ht="12.75">
      <c r="E166" s="39"/>
      <c r="F166" s="39"/>
      <c r="G166" s="43"/>
      <c r="H166" s="40"/>
    </row>
    <row r="167" spans="5:8" ht="12.75">
      <c r="E167" s="39"/>
      <c r="F167" s="39"/>
      <c r="G167" s="43"/>
      <c r="H167" s="40"/>
    </row>
  </sheetData>
  <printOptions/>
  <pageMargins left="0.75" right="0.75" top="1" bottom="1" header="0.5" footer="0.5"/>
  <pageSetup fitToHeight="2" horizontalDpi="300" verticalDpi="300" orientation="portrait" scale="5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2007-10-15T16:20:08Z</cp:lastPrinted>
  <dcterms:created xsi:type="dcterms:W3CDTF">2000-12-13T17:56:22Z</dcterms:created>
  <dcterms:modified xsi:type="dcterms:W3CDTF">2007-10-15T16:39:06Z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