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3020" windowHeight="10185" activeTab="0"/>
  </bookViews>
  <sheets>
    <sheet name="PLAN" sheetId="1" r:id="rId1"/>
    <sheet name="DESCRIPTION" sheetId="2" r:id="rId2"/>
  </sheets>
  <definedNames>
    <definedName name="_xlnm.Print_Area" localSheetId="0">'PLAN'!$A$1:$R$53</definedName>
  </definedNames>
  <calcPr fullCalcOnLoad="1"/>
</workbook>
</file>

<file path=xl/sharedStrings.xml><?xml version="1.0" encoding="utf-8"?>
<sst xmlns="http://schemas.openxmlformats.org/spreadsheetml/2006/main" count="220" uniqueCount="128">
  <si>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</si>
  <si>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</si>
  <si>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</si>
  <si>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</si>
  <si>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</si>
  <si>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</si>
  <si>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</si>
  <si>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</si>
  <si>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</si>
  <si>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</si>
  <si>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</si>
  <si>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</si>
  <si>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</si>
  <si>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</si>
  <si>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</si>
  <si>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</si>
  <si>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</si>
  <si>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</si>
  <si>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</si>
  <si>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</si>
  <si>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</si>
  <si>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</si>
  <si>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</si>
  <si>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</si>
  <si>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</si>
  <si>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</si>
  <si>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</si>
  <si>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</si>
  <si>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</si>
  <si>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</si>
  <si>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</si>
  <si>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</si>
  <si>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</si>
  <si>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</si>
  <si>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</si>
  <si>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</si>
  <si>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</si>
  <si>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</si>
  <si>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</si>
  <si>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</si>
  <si>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</si>
  <si>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</si>
  <si>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</si>
  <si>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</si>
  <si>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</si>
  <si>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</si>
  <si>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</si>
  <si>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</si>
  <si>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</si>
  <si>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</si>
  <si>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</si>
  <si>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</si>
  <si>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</si>
  <si>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</si>
  <si>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</si>
  <si>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</si>
  <si>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</si>
  <si>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</si>
  <si>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</si>
  <si>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</si>
  <si>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</si>
  <si>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</si>
  <si>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</si>
  <si>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K</t>
  </si>
  <si>
    <t xml:space="preserve">Compiled by:  </t>
  </si>
  <si>
    <t>Maria C. Knox</t>
  </si>
  <si>
    <t>Financial Management Analyst II</t>
  </si>
  <si>
    <t>Murfreesboro, TN 37132</t>
  </si>
  <si>
    <t>v. 615.898.5184     f. 615.898.5029</t>
  </si>
  <si>
    <t>Description of Technology Access Fee Proposals &amp; Costs - July 1, 2009</t>
  </si>
  <si>
    <t>2009-2010</t>
  </si>
  <si>
    <t>Peck Hall 203</t>
  </si>
  <si>
    <t>University Computer Lab at BAS (1071)</t>
  </si>
  <si>
    <t>University Computer Lab at Walker Library (1072)</t>
  </si>
  <si>
    <t>University Computer Lab at LRC (1073)</t>
  </si>
  <si>
    <t>Adaptive Technologies Computer Lab at Walker Library (1074)</t>
  </si>
  <si>
    <t>University Computer Lab at KOM (1079)</t>
  </si>
  <si>
    <t>University Help Desk (1084)</t>
  </si>
  <si>
    <t>and computer labs (1098)</t>
  </si>
  <si>
    <t>Computer upgrades for the University Computer Lab at Walker Library (1017)</t>
  </si>
  <si>
    <t>Adaptive Technologies Computer Lab at Walker Library equipment and upgrades (1006)</t>
  </si>
  <si>
    <t>Computer upgrades for the University Computer Lab at BAS (1032)</t>
  </si>
  <si>
    <t>Computer upgrades for the University Computer Lab at LRC (1003)</t>
  </si>
  <si>
    <t>Computer upgrades for the University Computer Lab at KOM (1030)</t>
  </si>
  <si>
    <t>Library electronic databases available on the Internet (1083)</t>
  </si>
  <si>
    <t>New Master Classroom for Chemistry (1002)</t>
  </si>
  <si>
    <t>Master Classroom upgrades for Honors (1007)</t>
  </si>
  <si>
    <t>Master Classroom upgrades for the College of Mass Communications (1013)</t>
  </si>
  <si>
    <t>New Master Classroom for Human Sciences (1015)</t>
  </si>
  <si>
    <t>New Master Classroom for Foreign Languages (1022)</t>
  </si>
  <si>
    <t>Master Classroom upgrades and Portable Master Classroom for Electronic Media Communication (1014)</t>
  </si>
  <si>
    <t>Master Classroom upgrades and Portable Master Classroom for the College of Liberal Arts (1026)</t>
  </si>
  <si>
    <t>Master Classroom upgrades for Business Communication and Entrepreneurship (1033)</t>
  </si>
  <si>
    <t>Master Classroom upgrades for Accounting (1034)</t>
  </si>
  <si>
    <t>Master Classroom upgrades for Computer Information Systems (1035)</t>
  </si>
  <si>
    <t>Master Classroom upgrades for Continuing Education (1036)</t>
  </si>
  <si>
    <t>Equipment for the Microbiology and Physiology lab in Chemistry (1009)</t>
  </si>
  <si>
    <t>Lighting upgrades for Speech and Theatre (1018)</t>
  </si>
  <si>
    <t>Accounting Databases (1037)</t>
  </si>
  <si>
    <t>Physiological Measurements Equipment for Psychology and Health and Human Performance  (1040)</t>
  </si>
  <si>
    <t>Laser Engraver with Filtration System for Art (1042)</t>
  </si>
  <si>
    <t>Purchase recurring annual maintenance/license for academic support software (1085)</t>
  </si>
  <si>
    <t>Purchase Microsoft software for university server (1086)</t>
  </si>
  <si>
    <t>Purchase PC virus protection for university server (1087)</t>
  </si>
  <si>
    <t>Purchase MAC virus protection for university server (1088)</t>
  </si>
  <si>
    <t>Traffic Shapping (1089)</t>
  </si>
  <si>
    <t>Upgrade wireless network (1090)</t>
  </si>
  <si>
    <t>University-wide Active Directory Upgrade (1093)</t>
  </si>
  <si>
    <t>PiplineMT Upgrade (1094)</t>
  </si>
  <si>
    <t>Campus emergency repair and replacement (1070)</t>
  </si>
  <si>
    <t>2009-2010 Total Technology Access Fee</t>
  </si>
  <si>
    <t>Upgrades to Mobile Production Laboratory (1001)</t>
  </si>
  <si>
    <t>Network Upgrade in Davis Science Building (1092)</t>
  </si>
  <si>
    <t>Network Upgrade in Keathley University Center (1091)</t>
  </si>
  <si>
    <t>Difference in encumbrances</t>
  </si>
  <si>
    <t>Surplus(Deficit)</t>
  </si>
  <si>
    <t>Carryforward from PY</t>
  </si>
  <si>
    <t>Current Year Revenue</t>
  </si>
  <si>
    <t>Prior Year Projects</t>
  </si>
  <si>
    <t>**</t>
  </si>
  <si>
    <t>Carryforward for 2009-2010</t>
  </si>
  <si>
    <t>Office of the University Provost</t>
  </si>
  <si>
    <t xml:space="preserve">Carry forward amount larger than usual due to incomplete summer projects.  Billings from construction and renovation including AV equipment  are estimated </t>
  </si>
  <si>
    <t>at $634,000 on unfinished projects.  This makes up the majority of the pool 2 surplus.  These projects are expected to be completed by the end of this calendar year.</t>
  </si>
  <si>
    <t xml:space="preserve">ACTUAL SPENDING PLAN </t>
  </si>
  <si>
    <t>*The University has approved these projects for Pool 2 in the event that there are not sufficient funds in Pool 1.</t>
  </si>
  <si>
    <t>Recurring costs for open computer labs</t>
  </si>
  <si>
    <t xml:space="preserve">Projects to be funded from savings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</si>
</sst>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00_);_(* \(#,##0.000\);_(* &quot;-&quot;??_);_(@_)"/>
    <numFmt numFmtId="173" formatCode="_(* #,##0.0000_);_(* \(#,##0.00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2" applyNumberFormat="1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85156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1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4" spans="1:18" s="1" customFormat="1" ht="12.75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s="1" customFormat="1" ht="12.75">
      <c r="A5" s="38" t="s">
        <v>70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s="1" customFormat="1" ht="12.75">
      <c r="A6" s="38" t="s">
        <v>124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11" spans="1:18" ht="12.75">
      <c r="A11" s="37" t="s">
        <v>5</v>
      </c>
      <c r="B11" s="37"/>
      <c r="C11" s="37"/>
      <c r="D11" s="37"/>
      <c r="E11" s="37"/>
      <c r="F11" s="11"/>
      <c r="G11" s="37" t="s">
        <v>6</v>
      </c>
      <c r="H11" s="37"/>
      <c r="I11" s="37"/>
      <c r="J11" s="37"/>
      <c r="K11" s="37"/>
      <c r="L11" s="11"/>
      <c r="M11" s="41" t="s">
        <v>110</v>
      </c>
      <c r="N11" s="41"/>
      <c r="O11" s="41"/>
      <c r="P11" s="41"/>
      <c r="Q11" s="41"/>
      <c r="R11" s="11"/>
    </row>
    <row r="12" spans="1:18" ht="12.75">
      <c r="A12" s="40" t="s">
        <v>14</v>
      </c>
      <c r="B12" s="40"/>
      <c r="C12" s="40"/>
      <c r="D12" s="40"/>
      <c r="E12" s="40"/>
      <c r="F12" s="11"/>
      <c r="G12" s="40" t="s">
        <v>15</v>
      </c>
      <c r="H12" s="40"/>
      <c r="I12" s="40"/>
      <c r="J12" s="40"/>
      <c r="K12" s="40"/>
      <c r="L12" s="12"/>
      <c r="M12" s="40" t="s">
        <v>16</v>
      </c>
      <c r="N12" s="40"/>
      <c r="O12" s="40"/>
      <c r="P12" s="40"/>
      <c r="Q12" s="40"/>
      <c r="R12" s="11"/>
    </row>
    <row r="13" spans="6:18" ht="12.75">
      <c r="F13" s="11"/>
      <c r="L13" s="11"/>
      <c r="R13" s="11"/>
    </row>
    <row r="14" spans="3:18" ht="12.75">
      <c r="C14" s="37" t="s">
        <v>4</v>
      </c>
      <c r="D14" s="37"/>
      <c r="E14" s="37"/>
      <c r="F14" s="11"/>
      <c r="G14" s="13"/>
      <c r="H14" s="13"/>
      <c r="I14" s="37" t="s">
        <v>4</v>
      </c>
      <c r="J14" s="37"/>
      <c r="K14" s="37"/>
      <c r="L14" s="12"/>
      <c r="M14" s="14"/>
      <c r="N14" s="13"/>
      <c r="O14" s="37" t="s">
        <v>4</v>
      </c>
      <c r="P14" s="37"/>
      <c r="Q14" s="37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14">
        <v>98786</v>
      </c>
      <c r="C16" s="42" t="s">
        <v>116</v>
      </c>
      <c r="E16" s="14"/>
      <c r="F16" s="11"/>
      <c r="G16" s="14">
        <v>685769</v>
      </c>
      <c r="I16" s="42" t="s">
        <v>116</v>
      </c>
      <c r="K16" s="13"/>
      <c r="L16" s="12"/>
      <c r="M16" s="14">
        <f>+G16+A16</f>
        <v>784555</v>
      </c>
      <c r="N16" s="13"/>
      <c r="O16" s="42" t="s">
        <v>116</v>
      </c>
      <c r="P16" s="13"/>
      <c r="Q16" s="14"/>
      <c r="R16" s="11"/>
    </row>
    <row r="17" spans="1:18" ht="12.75">
      <c r="A17" s="14">
        <f>+M17*0.13</f>
        <v>666740.62</v>
      </c>
      <c r="C17" s="42" t="s">
        <v>117</v>
      </c>
      <c r="E17" s="14"/>
      <c r="F17" s="11"/>
      <c r="G17" s="14">
        <f>+M17*0.87</f>
        <v>4462033.38</v>
      </c>
      <c r="I17" s="42" t="s">
        <v>117</v>
      </c>
      <c r="K17" s="13"/>
      <c r="L17" s="12"/>
      <c r="M17" s="14">
        <v>5128774</v>
      </c>
      <c r="N17" s="13"/>
      <c r="O17" s="42" t="s">
        <v>117</v>
      </c>
      <c r="P17" s="13"/>
      <c r="Q17" s="14"/>
      <c r="R17" s="11"/>
    </row>
    <row r="18" spans="2:18" ht="12.75">
      <c r="B18" s="16" t="s">
        <v>7</v>
      </c>
      <c r="C18" s="8" t="s">
        <v>51</v>
      </c>
      <c r="F18" s="11"/>
      <c r="G18" s="9"/>
      <c r="H18" s="16" t="s">
        <v>7</v>
      </c>
      <c r="I18" s="8" t="s">
        <v>51</v>
      </c>
      <c r="K18" s="9">
        <f>+DESCRIPTION!H30</f>
        <v>775208</v>
      </c>
      <c r="L18" s="11"/>
      <c r="N18" s="16" t="s">
        <v>7</v>
      </c>
      <c r="O18" s="8" t="s">
        <v>51</v>
      </c>
      <c r="Q18" s="9">
        <f>+K18+E18</f>
        <v>775208</v>
      </c>
      <c r="R18" s="11"/>
    </row>
    <row r="19" spans="3:18" ht="12.75">
      <c r="C19" s="8" t="s">
        <v>52</v>
      </c>
      <c r="F19" s="11"/>
      <c r="I19" s="8" t="s">
        <v>52</v>
      </c>
      <c r="L19" s="11"/>
      <c r="O19" s="8" t="s">
        <v>52</v>
      </c>
      <c r="R19" s="11"/>
    </row>
    <row r="20" spans="3:18" ht="12.75">
      <c r="C20" s="8" t="s">
        <v>23</v>
      </c>
      <c r="F20" s="11"/>
      <c r="I20" s="8" t="s">
        <v>23</v>
      </c>
      <c r="L20" s="11"/>
      <c r="O20" s="8" t="s">
        <v>23</v>
      </c>
      <c r="R20" s="11"/>
    </row>
    <row r="21" spans="2:18" ht="12.75">
      <c r="B21" s="16" t="s">
        <v>8</v>
      </c>
      <c r="C21" s="8" t="s">
        <v>22</v>
      </c>
      <c r="F21" s="11"/>
      <c r="H21" s="16" t="s">
        <v>8</v>
      </c>
      <c r="I21" s="8" t="s">
        <v>22</v>
      </c>
      <c r="K21" s="17">
        <f>+DESCRIPTION!H40</f>
        <v>152847</v>
      </c>
      <c r="L21" s="11"/>
      <c r="N21" s="16" t="s">
        <v>8</v>
      </c>
      <c r="O21" s="8" t="s">
        <v>22</v>
      </c>
      <c r="Q21" s="9">
        <f aca="true" t="shared" si="0" ref="Q21:Q26">+K21+E21</f>
        <v>152847</v>
      </c>
      <c r="R21" s="11"/>
    </row>
    <row r="22" spans="2:18" ht="12.75">
      <c r="B22" s="16" t="s">
        <v>9</v>
      </c>
      <c r="C22" s="8" t="s">
        <v>59</v>
      </c>
      <c r="F22" s="11"/>
      <c r="H22" s="16" t="s">
        <v>9</v>
      </c>
      <c r="I22" s="8" t="s">
        <v>18</v>
      </c>
      <c r="K22" s="18">
        <f>+DESCRIPTION!H56</f>
        <v>417000.16</v>
      </c>
      <c r="L22" s="11"/>
      <c r="N22" s="16" t="s">
        <v>9</v>
      </c>
      <c r="O22" s="8" t="s">
        <v>18</v>
      </c>
      <c r="Q22" s="9">
        <f t="shared" si="0"/>
        <v>417000.16</v>
      </c>
      <c r="R22" s="11"/>
    </row>
    <row r="23" spans="2:18" ht="12.75">
      <c r="B23" s="16" t="s">
        <v>10</v>
      </c>
      <c r="C23" s="8" t="s">
        <v>60</v>
      </c>
      <c r="F23" s="11"/>
      <c r="H23" s="16" t="s">
        <v>10</v>
      </c>
      <c r="I23" s="8" t="s">
        <v>19</v>
      </c>
      <c r="K23" s="34">
        <f>+DESCRIPTION!H67</f>
        <v>855103</v>
      </c>
      <c r="L23" s="11"/>
      <c r="N23" s="16" t="s">
        <v>10</v>
      </c>
      <c r="O23" s="8" t="s">
        <v>19</v>
      </c>
      <c r="Q23" s="9">
        <f t="shared" si="0"/>
        <v>855103</v>
      </c>
      <c r="R23" s="11"/>
    </row>
    <row r="24" spans="2:18" ht="12.75">
      <c r="B24" s="16" t="s">
        <v>11</v>
      </c>
      <c r="C24" s="8" t="s">
        <v>53</v>
      </c>
      <c r="E24" s="9">
        <f>+DESCRIPTION!H17</f>
        <v>623622</v>
      </c>
      <c r="F24" s="11"/>
      <c r="H24" s="16" t="s">
        <v>11</v>
      </c>
      <c r="I24" s="8" t="s">
        <v>58</v>
      </c>
      <c r="K24" s="18">
        <f>+DESCRIPTION!H75</f>
        <v>274902</v>
      </c>
      <c r="L24" s="11"/>
      <c r="N24" s="16" t="s">
        <v>11</v>
      </c>
      <c r="O24" s="8" t="s">
        <v>53</v>
      </c>
      <c r="Q24" s="9">
        <f t="shared" si="0"/>
        <v>898524</v>
      </c>
      <c r="R24" s="11"/>
    </row>
    <row r="25" spans="2:18" ht="12.75">
      <c r="B25" s="16" t="s">
        <v>12</v>
      </c>
      <c r="C25" s="8" t="s">
        <v>21</v>
      </c>
      <c r="F25" s="11"/>
      <c r="H25" s="16" t="s">
        <v>12</v>
      </c>
      <c r="I25" s="8" t="s">
        <v>21</v>
      </c>
      <c r="K25" s="18">
        <f>+DESCRIPTION!H91</f>
        <v>623166</v>
      </c>
      <c r="L25" s="11"/>
      <c r="N25" s="16" t="s">
        <v>12</v>
      </c>
      <c r="O25" s="8" t="s">
        <v>21</v>
      </c>
      <c r="Q25" s="9">
        <f t="shared" si="0"/>
        <v>623166</v>
      </c>
      <c r="R25" s="11"/>
    </row>
    <row r="26" spans="2:18" ht="12.75">
      <c r="B26" s="16" t="s">
        <v>13</v>
      </c>
      <c r="C26" s="8" t="s">
        <v>61</v>
      </c>
      <c r="E26" s="9">
        <f>+DESCRIPTION!H22</f>
        <v>76697</v>
      </c>
      <c r="F26" s="11"/>
      <c r="H26" s="16" t="s">
        <v>13</v>
      </c>
      <c r="I26" s="8" t="s">
        <v>55</v>
      </c>
      <c r="K26" s="18">
        <f>+DESCRIPTION!H97</f>
        <v>988678</v>
      </c>
      <c r="L26" s="11"/>
      <c r="N26" s="16" t="s">
        <v>13</v>
      </c>
      <c r="O26" s="8" t="s">
        <v>55</v>
      </c>
      <c r="Q26" s="9">
        <f t="shared" si="0"/>
        <v>1065375</v>
      </c>
      <c r="R26" s="11"/>
    </row>
    <row r="27" spans="6:18" ht="12.75">
      <c r="F27" s="11"/>
      <c r="I27" s="8" t="s">
        <v>54</v>
      </c>
      <c r="K27" s="18"/>
      <c r="L27" s="11"/>
      <c r="N27" s="16"/>
      <c r="O27" s="8" t="s">
        <v>54</v>
      </c>
      <c r="R27" s="11"/>
    </row>
    <row r="28" spans="6:18" ht="12.75">
      <c r="F28" s="11"/>
      <c r="K28" s="18"/>
      <c r="L28" s="11"/>
      <c r="N28" s="16"/>
      <c r="R28" s="11"/>
    </row>
    <row r="29" spans="6:18" ht="12.75">
      <c r="F29" s="11"/>
      <c r="K29" s="18"/>
      <c r="L29" s="11"/>
      <c r="N29" s="16"/>
      <c r="R29" s="11"/>
    </row>
    <row r="30" spans="3:18" ht="12.75">
      <c r="C30" s="8" t="s">
        <v>114</v>
      </c>
      <c r="E30" s="9">
        <v>-750</v>
      </c>
      <c r="F30" s="11"/>
      <c r="I30" s="8" t="s">
        <v>114</v>
      </c>
      <c r="K30" s="18">
        <v>-142880</v>
      </c>
      <c r="L30" s="11"/>
      <c r="N30" s="16"/>
      <c r="O30" s="8" t="s">
        <v>114</v>
      </c>
      <c r="Q30" s="9">
        <f>+K30+E30</f>
        <v>-143630</v>
      </c>
      <c r="R30" s="11"/>
    </row>
    <row r="31" spans="3:18" ht="12.75">
      <c r="C31" s="8" t="s">
        <v>118</v>
      </c>
      <c r="E31" s="9">
        <v>23021</v>
      </c>
      <c r="F31" s="11"/>
      <c r="I31" s="8" t="s">
        <v>118</v>
      </c>
      <c r="K31" s="18">
        <f>515200+3377+7037</f>
        <v>525614</v>
      </c>
      <c r="L31" s="11"/>
      <c r="N31" s="16"/>
      <c r="O31" s="8" t="s">
        <v>118</v>
      </c>
      <c r="Q31" s="9">
        <f>+K31+E31</f>
        <v>548635</v>
      </c>
      <c r="R31" s="11"/>
    </row>
    <row r="32" spans="3:18" ht="12.75">
      <c r="C32" s="8" t="s">
        <v>115</v>
      </c>
      <c r="E32" s="17">
        <v>42937</v>
      </c>
      <c r="F32" s="11"/>
      <c r="I32" s="8" t="s">
        <v>115</v>
      </c>
      <c r="K32" s="34">
        <v>678164</v>
      </c>
      <c r="L32" s="11"/>
      <c r="N32" s="16" t="s">
        <v>119</v>
      </c>
      <c r="O32" s="8" t="s">
        <v>120</v>
      </c>
      <c r="Q32" s="9">
        <f>+K32+E32</f>
        <v>721101</v>
      </c>
      <c r="R32" s="11"/>
    </row>
    <row r="33" spans="6:18" ht="12.75">
      <c r="F33" s="11"/>
      <c r="K33" s="18"/>
      <c r="L33" s="11"/>
      <c r="N33" s="16"/>
      <c r="R33" s="11"/>
    </row>
    <row r="34" spans="6:18" ht="12.75">
      <c r="F34" s="11"/>
      <c r="K34" s="18"/>
      <c r="L34" s="11"/>
      <c r="N34" s="16"/>
      <c r="R34" s="11"/>
    </row>
    <row r="35" spans="6:18" ht="12.75">
      <c r="F35" s="11"/>
      <c r="L35" s="11"/>
      <c r="R35" s="11"/>
    </row>
    <row r="36" spans="6:18" ht="12.75">
      <c r="F36" s="11"/>
      <c r="L36" s="11"/>
      <c r="N36" s="16"/>
      <c r="R36" s="11"/>
    </row>
    <row r="37" spans="1:18" ht="12.75">
      <c r="A37" s="19" t="s">
        <v>17</v>
      </c>
      <c r="E37" s="19" t="s">
        <v>17</v>
      </c>
      <c r="F37" s="11"/>
      <c r="G37" s="20" t="s">
        <v>17</v>
      </c>
      <c r="K37" s="20" t="s">
        <v>17</v>
      </c>
      <c r="L37" s="11"/>
      <c r="M37" s="9" t="s">
        <v>17</v>
      </c>
      <c r="N37" s="21"/>
      <c r="O37" s="21"/>
      <c r="P37" s="21"/>
      <c r="Q37" s="9" t="s">
        <v>17</v>
      </c>
      <c r="R37" s="11"/>
    </row>
    <row r="38" spans="1:18" ht="13.5" thickBot="1">
      <c r="A38" s="22">
        <f>SUM(A16:A18)</f>
        <v>765526.62</v>
      </c>
      <c r="E38" s="23">
        <f>SUM(E18:E33)</f>
        <v>765527</v>
      </c>
      <c r="F38" s="11"/>
      <c r="G38" s="23">
        <f>SUM(G16:G18)</f>
        <v>5147802.38</v>
      </c>
      <c r="K38" s="24">
        <f>SUM(K18:K34)</f>
        <v>5147802.16</v>
      </c>
      <c r="L38" s="25"/>
      <c r="M38" s="22">
        <f>SUM(M16:M35)</f>
        <v>5913329</v>
      </c>
      <c r="Q38" s="23">
        <f>SUM(Q18:Q35)</f>
        <v>5913329.16</v>
      </c>
      <c r="R38" s="11"/>
    </row>
    <row r="39" spans="6:18" ht="13.5" thickTop="1">
      <c r="F39" s="11"/>
      <c r="L39" s="25"/>
      <c r="R39" s="11"/>
    </row>
    <row r="40" spans="6:18" ht="12.75">
      <c r="F40" s="26"/>
      <c r="R40" s="26"/>
    </row>
    <row r="41" spans="4:18" ht="12.75">
      <c r="D41" s="27" t="s">
        <v>119</v>
      </c>
      <c r="E41" s="8" t="s">
        <v>122</v>
      </c>
      <c r="F41" s="26"/>
      <c r="R41" s="26"/>
    </row>
    <row r="42" spans="5:18" ht="12.75">
      <c r="E42" s="8" t="s">
        <v>123</v>
      </c>
      <c r="F42" s="26"/>
      <c r="R42" s="26"/>
    </row>
    <row r="43" spans="5:18" ht="12.75">
      <c r="E43" s="8"/>
      <c r="F43" s="26"/>
      <c r="I43" s="21"/>
      <c r="J43" s="21"/>
      <c r="K43" s="21"/>
      <c r="R43" s="26"/>
    </row>
    <row r="44" spans="5:18" ht="12.75">
      <c r="E44" s="8"/>
      <c r="F44" s="26"/>
      <c r="I44" s="21"/>
      <c r="J44" s="21"/>
      <c r="K44" s="21"/>
      <c r="R44" s="26"/>
    </row>
    <row r="45" spans="6:18" ht="12.75">
      <c r="F45" s="26"/>
      <c r="R45" s="26"/>
    </row>
    <row r="46" spans="3:18" ht="12.75">
      <c r="C46" s="27"/>
      <c r="F46" s="26"/>
      <c r="R46" s="26"/>
    </row>
    <row r="47" spans="2:18" ht="12.75">
      <c r="B47" s="36" t="s">
        <v>64</v>
      </c>
      <c r="C47" s="8" t="s">
        <v>65</v>
      </c>
      <c r="F47" s="26"/>
      <c r="R47" s="26"/>
    </row>
    <row r="48" spans="3:18" ht="12.75">
      <c r="C48" s="8" t="s">
        <v>66</v>
      </c>
      <c r="F48" s="26"/>
      <c r="R48" s="26"/>
    </row>
    <row r="49" ht="12.75">
      <c r="C49" s="8" t="s">
        <v>24</v>
      </c>
    </row>
    <row r="50" ht="12.75">
      <c r="C50" s="8" t="s">
        <v>121</v>
      </c>
    </row>
    <row r="51" ht="12.75">
      <c r="C51" s="8" t="s">
        <v>71</v>
      </c>
    </row>
    <row r="52" ht="12.75">
      <c r="C52" s="8" t="s">
        <v>67</v>
      </c>
    </row>
    <row r="53" ht="12.75">
      <c r="C53" s="8" t="s">
        <v>68</v>
      </c>
    </row>
  </sheetData>
  <sheetProtection/>
  <mergeCells count="14">
    <mergeCell ref="G12:K12"/>
    <mergeCell ref="M11:Q11"/>
    <mergeCell ref="M12:Q12"/>
    <mergeCell ref="A11:E11"/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</cols>
  <sheetData>
    <row r="1" spans="1:8" s="1" customFormat="1" ht="12.75">
      <c r="A1" s="1" t="s">
        <v>26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69</v>
      </c>
      <c r="E3" s="3"/>
      <c r="F3" s="3"/>
      <c r="G3" s="5"/>
      <c r="H3" s="5"/>
      <c r="I3" s="3"/>
      <c r="J3" s="3"/>
      <c r="K3" s="3"/>
    </row>
    <row r="4" spans="3:11" s="1" customFormat="1" ht="18">
      <c r="C4" s="33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27</v>
      </c>
      <c r="E6" s="3"/>
      <c r="F6" s="3"/>
      <c r="G6" s="5"/>
      <c r="H6" s="5"/>
      <c r="I6" s="3"/>
      <c r="J6" s="3"/>
      <c r="K6" s="3"/>
    </row>
    <row r="7" ht="12.75">
      <c r="C7" t="s">
        <v>56</v>
      </c>
    </row>
    <row r="9" spans="1:8" s="1" customFormat="1" ht="12.75">
      <c r="A9" s="1">
        <v>5</v>
      </c>
      <c r="B9" s="1" t="s">
        <v>20</v>
      </c>
      <c r="G9" s="4"/>
      <c r="H9" s="4"/>
    </row>
    <row r="10" spans="2:7" ht="12.75">
      <c r="B10" t="s">
        <v>29</v>
      </c>
      <c r="C10" s="29" t="s">
        <v>72</v>
      </c>
      <c r="G10" s="30">
        <v>272218</v>
      </c>
    </row>
    <row r="11" spans="2:7" ht="12.75">
      <c r="B11" t="s">
        <v>33</v>
      </c>
      <c r="C11" s="29" t="s">
        <v>73</v>
      </c>
      <c r="G11" s="30">
        <v>71579</v>
      </c>
    </row>
    <row r="12" spans="2:7" ht="12.75">
      <c r="B12" t="s">
        <v>34</v>
      </c>
      <c r="C12" s="29" t="s">
        <v>74</v>
      </c>
      <c r="G12" s="30">
        <v>56266</v>
      </c>
    </row>
    <row r="13" spans="2:7" ht="12.75">
      <c r="B13" t="s">
        <v>35</v>
      </c>
      <c r="C13" s="29" t="s">
        <v>75</v>
      </c>
      <c r="G13" s="30">
        <v>67125</v>
      </c>
    </row>
    <row r="14" spans="2:7" ht="12.75">
      <c r="B14" t="s">
        <v>36</v>
      </c>
      <c r="C14" s="29" t="s">
        <v>76</v>
      </c>
      <c r="G14" s="30">
        <v>55453</v>
      </c>
    </row>
    <row r="15" spans="2:7" ht="12.75">
      <c r="B15" t="s">
        <v>37</v>
      </c>
      <c r="C15" s="29" t="s">
        <v>77</v>
      </c>
      <c r="G15" s="35">
        <v>100981</v>
      </c>
    </row>
    <row r="16" spans="3:7" ht="25.5">
      <c r="C16" s="43" t="s">
        <v>125</v>
      </c>
      <c r="G16" s="35"/>
    </row>
    <row r="17" spans="3:8" ht="12.75">
      <c r="C17" s="29"/>
      <c r="E17" s="1" t="s">
        <v>46</v>
      </c>
      <c r="G17" s="35"/>
      <c r="H17" s="4">
        <f>SUM(G10:G15)</f>
        <v>623622</v>
      </c>
    </row>
    <row r="18" spans="3:8" ht="12.75">
      <c r="C18" s="29"/>
      <c r="E18" s="1"/>
      <c r="G18" s="35"/>
      <c r="H18" s="4"/>
    </row>
    <row r="19" spans="1:10" ht="12.75">
      <c r="A19" s="1">
        <v>7</v>
      </c>
      <c r="B19" s="1" t="s">
        <v>25</v>
      </c>
      <c r="H19" s="4"/>
      <c r="J19" s="2"/>
    </row>
    <row r="20" spans="2:10" ht="12.75">
      <c r="B20" t="s">
        <v>48</v>
      </c>
      <c r="C20" t="s">
        <v>109</v>
      </c>
      <c r="G20" s="6">
        <v>76697</v>
      </c>
      <c r="H20" s="4"/>
      <c r="J20" s="2"/>
    </row>
    <row r="21" spans="8:10" ht="12.75">
      <c r="H21" s="4"/>
      <c r="J21" s="2"/>
    </row>
    <row r="22" spans="5:10" ht="12.75">
      <c r="E22" s="1" t="s">
        <v>49</v>
      </c>
      <c r="H22" s="4">
        <f>+G20</f>
        <v>76697</v>
      </c>
      <c r="J22" s="2"/>
    </row>
    <row r="23" s="1" customFormat="1" ht="12.75"/>
    <row r="25" spans="3:8" s="3" customFormat="1" ht="18">
      <c r="C25" s="3" t="s">
        <v>32</v>
      </c>
      <c r="G25" s="5"/>
      <c r="H25" s="5"/>
    </row>
    <row r="26" spans="7:8" s="3" customFormat="1" ht="18">
      <c r="G26" s="5"/>
      <c r="H26" s="5"/>
    </row>
    <row r="27" spans="1:8" s="3" customFormat="1" ht="12.75" customHeight="1">
      <c r="A27" s="1">
        <v>1</v>
      </c>
      <c r="B27" s="1" t="s">
        <v>28</v>
      </c>
      <c r="C27" s="1"/>
      <c r="D27" s="1"/>
      <c r="E27" s="1"/>
      <c r="F27" s="1"/>
      <c r="G27" s="4"/>
      <c r="H27" s="4"/>
    </row>
    <row r="28" spans="1:8" s="3" customFormat="1" ht="12.75" customHeight="1">
      <c r="A28"/>
      <c r="B28" t="s">
        <v>29</v>
      </c>
      <c r="C28" t="s">
        <v>30</v>
      </c>
      <c r="D28"/>
      <c r="E28"/>
      <c r="F28"/>
      <c r="G28" s="6">
        <v>775208</v>
      </c>
      <c r="H28" s="6"/>
    </row>
    <row r="29" spans="1:8" s="3" customFormat="1" ht="12.75" customHeight="1">
      <c r="A29"/>
      <c r="B29"/>
      <c r="C29" t="s">
        <v>78</v>
      </c>
      <c r="D29"/>
      <c r="E29"/>
      <c r="F29"/>
      <c r="G29" s="6"/>
      <c r="H29" s="6"/>
    </row>
    <row r="30" spans="1:8" s="3" customFormat="1" ht="12.75" customHeight="1">
      <c r="A30"/>
      <c r="B30"/>
      <c r="C30"/>
      <c r="D30" s="5"/>
      <c r="E30" s="1" t="s">
        <v>31</v>
      </c>
      <c r="F30"/>
      <c r="G30" s="6"/>
      <c r="H30" s="4">
        <f>+G28</f>
        <v>775208</v>
      </c>
    </row>
    <row r="31" spans="3:8" s="3" customFormat="1" ht="12.75" customHeight="1">
      <c r="C31"/>
      <c r="D31" s="5"/>
      <c r="G31" s="5"/>
      <c r="H31" s="5"/>
    </row>
    <row r="33" spans="1:8" s="1" customFormat="1" ht="12.75">
      <c r="A33" s="1">
        <v>2</v>
      </c>
      <c r="B33" s="1" t="s">
        <v>22</v>
      </c>
      <c r="G33" s="4"/>
      <c r="H33" s="4"/>
    </row>
    <row r="34" spans="2:7" ht="12.75">
      <c r="B34" t="s">
        <v>29</v>
      </c>
      <c r="C34" t="s">
        <v>82</v>
      </c>
      <c r="G34" s="30">
        <v>6950</v>
      </c>
    </row>
    <row r="35" spans="2:7" ht="12.75">
      <c r="B35" t="s">
        <v>33</v>
      </c>
      <c r="C35" t="s">
        <v>80</v>
      </c>
      <c r="G35" s="30">
        <v>99294</v>
      </c>
    </row>
    <row r="36" spans="2:7" ht="12.75">
      <c r="B36" t="s">
        <v>34</v>
      </c>
      <c r="C36" s="29" t="s">
        <v>79</v>
      </c>
      <c r="G36" s="30">
        <v>12071</v>
      </c>
    </row>
    <row r="37" spans="2:7" ht="12.75">
      <c r="B37" t="s">
        <v>35</v>
      </c>
      <c r="C37" t="s">
        <v>83</v>
      </c>
      <c r="G37" s="30">
        <v>34532</v>
      </c>
    </row>
    <row r="38" spans="2:7" ht="12.75">
      <c r="B38" t="s">
        <v>36</v>
      </c>
      <c r="C38" t="s">
        <v>81</v>
      </c>
      <c r="G38" s="30">
        <v>0</v>
      </c>
    </row>
    <row r="40" spans="5:8" s="1" customFormat="1" ht="12.75">
      <c r="E40" s="1" t="s">
        <v>42</v>
      </c>
      <c r="G40" s="4"/>
      <c r="H40" s="4">
        <f>SUM(G34:G38)</f>
        <v>152847</v>
      </c>
    </row>
    <row r="43" spans="1:8" s="1" customFormat="1" ht="12.75">
      <c r="A43" s="1">
        <v>3</v>
      </c>
      <c r="B43" s="1" t="s">
        <v>43</v>
      </c>
      <c r="G43" s="4"/>
      <c r="H43" s="4"/>
    </row>
    <row r="44" spans="2:7" ht="12.75">
      <c r="B44" t="s">
        <v>29</v>
      </c>
      <c r="C44" s="29" t="s">
        <v>85</v>
      </c>
      <c r="G44" s="30">
        <v>14</v>
      </c>
    </row>
    <row r="45" spans="2:7" ht="12.75">
      <c r="B45" t="s">
        <v>33</v>
      </c>
      <c r="C45" s="29" t="s">
        <v>86</v>
      </c>
      <c r="G45" s="30">
        <v>108199</v>
      </c>
    </row>
    <row r="46" spans="2:7" ht="12.75">
      <c r="B46" t="s">
        <v>34</v>
      </c>
      <c r="C46" s="29" t="s">
        <v>87</v>
      </c>
      <c r="G46" s="30">
        <v>114709</v>
      </c>
    </row>
    <row r="47" spans="2:7" ht="12.75">
      <c r="B47" t="s">
        <v>35</v>
      </c>
      <c r="C47" s="29" t="s">
        <v>90</v>
      </c>
      <c r="G47" s="30">
        <v>47250</v>
      </c>
    </row>
    <row r="48" spans="2:7" ht="12.75">
      <c r="B48" t="s">
        <v>36</v>
      </c>
      <c r="C48" s="29" t="s">
        <v>88</v>
      </c>
      <c r="G48" s="30">
        <v>5478.16</v>
      </c>
    </row>
    <row r="49" spans="2:7" ht="12.75">
      <c r="B49" t="s">
        <v>37</v>
      </c>
      <c r="C49" s="29" t="s">
        <v>89</v>
      </c>
      <c r="G49" s="30">
        <v>75923</v>
      </c>
    </row>
    <row r="50" spans="2:7" ht="12.75">
      <c r="B50" t="s">
        <v>38</v>
      </c>
      <c r="C50" s="29" t="s">
        <v>91</v>
      </c>
      <c r="G50" s="30">
        <v>42657</v>
      </c>
    </row>
    <row r="51" spans="2:7" ht="12.75">
      <c r="B51" t="s">
        <v>39</v>
      </c>
      <c r="C51" s="29" t="s">
        <v>92</v>
      </c>
      <c r="G51" s="30">
        <v>0</v>
      </c>
    </row>
    <row r="52" spans="2:7" ht="12.75">
      <c r="B52" t="s">
        <v>62</v>
      </c>
      <c r="C52" s="29" t="s">
        <v>93</v>
      </c>
      <c r="G52" s="30">
        <v>0</v>
      </c>
    </row>
    <row r="53" spans="2:7" ht="12.75">
      <c r="B53" t="s">
        <v>41</v>
      </c>
      <c r="C53" s="29" t="s">
        <v>94</v>
      </c>
      <c r="G53" s="30">
        <v>4565</v>
      </c>
    </row>
    <row r="54" spans="2:7" ht="12.75">
      <c r="B54" t="s">
        <v>63</v>
      </c>
      <c r="C54" s="29" t="s">
        <v>95</v>
      </c>
      <c r="G54" s="30">
        <v>18205</v>
      </c>
    </row>
    <row r="56" spans="5:10" s="1" customFormat="1" ht="12.75">
      <c r="E56" s="1" t="s">
        <v>44</v>
      </c>
      <c r="G56" s="4"/>
      <c r="H56" s="4">
        <f>SUM(G44:G54)</f>
        <v>417000.16</v>
      </c>
      <c r="J56" s="7"/>
    </row>
    <row r="59" spans="1:8" s="1" customFormat="1" ht="12.75">
      <c r="A59" s="1">
        <v>4</v>
      </c>
      <c r="B59" s="1" t="s">
        <v>19</v>
      </c>
      <c r="G59" s="4"/>
      <c r="H59" s="4"/>
    </row>
    <row r="60" spans="2:7" ht="12.75">
      <c r="B60" t="s">
        <v>29</v>
      </c>
      <c r="C60" s="26" t="s">
        <v>111</v>
      </c>
      <c r="G60" s="30">
        <v>312940</v>
      </c>
    </row>
    <row r="61" spans="2:7" ht="12.75">
      <c r="B61" t="s">
        <v>33</v>
      </c>
      <c r="C61" s="29" t="s">
        <v>96</v>
      </c>
      <c r="G61" s="30">
        <v>100501</v>
      </c>
    </row>
    <row r="62" spans="2:7" ht="12.75">
      <c r="B62" t="s">
        <v>34</v>
      </c>
      <c r="C62" s="29" t="s">
        <v>97</v>
      </c>
      <c r="G62" s="30">
        <v>200763</v>
      </c>
    </row>
    <row r="63" spans="2:7" ht="12.75">
      <c r="B63" t="s">
        <v>35</v>
      </c>
      <c r="C63" s="29" t="s">
        <v>98</v>
      </c>
      <c r="G63" s="30">
        <v>24631</v>
      </c>
    </row>
    <row r="64" spans="2:7" ht="12.75">
      <c r="B64" t="s">
        <v>36</v>
      </c>
      <c r="C64" s="29" t="s">
        <v>99</v>
      </c>
      <c r="G64" s="30">
        <v>181800</v>
      </c>
    </row>
    <row r="65" spans="2:7" ht="12.75">
      <c r="B65" t="s">
        <v>37</v>
      </c>
      <c r="C65" s="29" t="s">
        <v>100</v>
      </c>
      <c r="G65" s="30">
        <v>34468</v>
      </c>
    </row>
    <row r="66" ht="12.75">
      <c r="C66" s="29"/>
    </row>
    <row r="67" spans="3:8" s="1" customFormat="1" ht="12.75">
      <c r="C67" s="7"/>
      <c r="E67" s="1" t="s">
        <v>45</v>
      </c>
      <c r="G67" s="4"/>
      <c r="H67" s="4">
        <f>SUM(G60:G65)</f>
        <v>855103</v>
      </c>
    </row>
    <row r="68" ht="12.75">
      <c r="C68" s="2"/>
    </row>
    <row r="71" spans="1:8" s="1" customFormat="1" ht="12.75">
      <c r="A71" s="1">
        <v>5</v>
      </c>
      <c r="B71" s="1" t="s">
        <v>57</v>
      </c>
      <c r="G71" s="4"/>
      <c r="H71" s="4"/>
    </row>
    <row r="72" spans="2:7" ht="12.75">
      <c r="B72" t="s">
        <v>29</v>
      </c>
      <c r="C72" s="29" t="s">
        <v>84</v>
      </c>
      <c r="G72" s="6">
        <v>274902</v>
      </c>
    </row>
    <row r="73" spans="2:7" ht="12.75">
      <c r="B73" s="8" t="s">
        <v>33</v>
      </c>
      <c r="C73" s="26" t="s">
        <v>126</v>
      </c>
      <c r="D73" s="27" t="s">
        <v>119</v>
      </c>
      <c r="E73" s="44">
        <v>100000</v>
      </c>
      <c r="G73" s="6">
        <v>0</v>
      </c>
    </row>
    <row r="74" ht="12.75">
      <c r="C74" s="29"/>
    </row>
    <row r="75" spans="3:8" s="1" customFormat="1" ht="12.75">
      <c r="C75"/>
      <c r="E75" s="1" t="s">
        <v>46</v>
      </c>
      <c r="G75" s="4"/>
      <c r="H75" s="4">
        <f>SUM(G72:G73)</f>
        <v>274902</v>
      </c>
    </row>
    <row r="76" ht="12.75">
      <c r="C76" s="1"/>
    </row>
    <row r="79" spans="1:8" s="1" customFormat="1" ht="12.75">
      <c r="A79" s="1">
        <v>6</v>
      </c>
      <c r="B79" s="1" t="s">
        <v>21</v>
      </c>
      <c r="C79"/>
      <c r="G79" s="4"/>
      <c r="H79" s="4"/>
    </row>
    <row r="80" spans="2:7" ht="12.75">
      <c r="B80" t="s">
        <v>29</v>
      </c>
      <c r="C80" t="s">
        <v>101</v>
      </c>
      <c r="G80" s="6">
        <v>291689</v>
      </c>
    </row>
    <row r="81" spans="2:7" ht="12.75">
      <c r="B81" t="s">
        <v>33</v>
      </c>
      <c r="C81" t="s">
        <v>102</v>
      </c>
      <c r="G81" s="6">
        <v>61046</v>
      </c>
    </row>
    <row r="82" spans="2:7" ht="12.75">
      <c r="B82" t="s">
        <v>34</v>
      </c>
      <c r="C82" t="s">
        <v>103</v>
      </c>
      <c r="G82" s="6">
        <v>22217</v>
      </c>
    </row>
    <row r="83" spans="2:7" ht="12.75">
      <c r="B83" t="s">
        <v>35</v>
      </c>
      <c r="C83" t="s">
        <v>104</v>
      </c>
      <c r="G83" s="6">
        <v>1602</v>
      </c>
    </row>
    <row r="84" spans="2:7" ht="12.75">
      <c r="B84" t="s">
        <v>36</v>
      </c>
      <c r="C84" s="29" t="s">
        <v>105</v>
      </c>
      <c r="D84" s="31"/>
      <c r="E84" s="31"/>
      <c r="F84" s="31"/>
      <c r="G84" s="32">
        <v>62533</v>
      </c>
    </row>
    <row r="85" spans="2:7" ht="12.75">
      <c r="B85" t="s">
        <v>37</v>
      </c>
      <c r="C85" t="s">
        <v>106</v>
      </c>
      <c r="G85" s="6">
        <v>21115</v>
      </c>
    </row>
    <row r="86" spans="2:7" ht="12.75">
      <c r="B86" t="s">
        <v>38</v>
      </c>
      <c r="C86" s="8" t="s">
        <v>113</v>
      </c>
      <c r="G86" s="6">
        <v>48049</v>
      </c>
    </row>
    <row r="87" spans="2:7" ht="12.75">
      <c r="B87" t="s">
        <v>39</v>
      </c>
      <c r="C87" s="8" t="s">
        <v>112</v>
      </c>
      <c r="G87" s="6">
        <v>73723</v>
      </c>
    </row>
    <row r="88" spans="2:7" ht="12.75">
      <c r="B88" t="s">
        <v>40</v>
      </c>
      <c r="C88" t="s">
        <v>107</v>
      </c>
      <c r="G88" s="6">
        <v>41192</v>
      </c>
    </row>
    <row r="89" spans="2:7" ht="12.75">
      <c r="B89" t="s">
        <v>41</v>
      </c>
      <c r="C89" t="s">
        <v>108</v>
      </c>
      <c r="G89" s="6">
        <v>0</v>
      </c>
    </row>
    <row r="91" spans="3:8" s="1" customFormat="1" ht="12.75">
      <c r="C91"/>
      <c r="E91" s="1" t="s">
        <v>47</v>
      </c>
      <c r="G91" s="4"/>
      <c r="H91" s="4">
        <f>SUM(G80:G89)</f>
        <v>623166</v>
      </c>
    </row>
    <row r="92" ht="12.75">
      <c r="C92" s="1"/>
    </row>
    <row r="94" spans="1:8" s="1" customFormat="1" ht="12.75">
      <c r="A94" s="1">
        <v>7</v>
      </c>
      <c r="B94" s="1" t="s">
        <v>25</v>
      </c>
      <c r="C94"/>
      <c r="G94" s="4"/>
      <c r="H94" s="4"/>
    </row>
    <row r="95" spans="2:7" ht="12.75">
      <c r="B95" t="s">
        <v>48</v>
      </c>
      <c r="C95" t="s">
        <v>109</v>
      </c>
      <c r="G95" s="6">
        <f>996749-8071</f>
        <v>988678</v>
      </c>
    </row>
    <row r="97" spans="3:8" s="1" customFormat="1" ht="12.75">
      <c r="C97" s="28"/>
      <c r="E97" s="1" t="s">
        <v>49</v>
      </c>
      <c r="G97" s="4"/>
      <c r="H97" s="4">
        <f>+G95</f>
        <v>988678</v>
      </c>
    </row>
    <row r="98" ht="12.75">
      <c r="C98" s="1"/>
    </row>
    <row r="101" spans="1:10" s="1" customFormat="1" ht="12.75">
      <c r="A101" s="1" t="s">
        <v>50</v>
      </c>
      <c r="C101"/>
      <c r="G101" s="4"/>
      <c r="H101" s="4">
        <f>SUM(H17:H99)</f>
        <v>4787223.16</v>
      </c>
      <c r="J101" s="7"/>
    </row>
    <row r="102" spans="3:10" ht="12.75">
      <c r="C102" s="1"/>
      <c r="J102" s="2"/>
    </row>
    <row r="103" spans="3:5" ht="12.75">
      <c r="C103" s="2"/>
      <c r="D103" s="45" t="s">
        <v>119</v>
      </c>
      <c r="E103" s="1" t="s">
        <v>127</v>
      </c>
    </row>
  </sheetData>
  <sheetProtection/>
  <printOptions/>
  <pageMargins left="0.75" right="0.75" top="1" bottom="1" header="0.5" footer="0.5"/>
  <pageSetup fitToHeight="2" horizontalDpi="300" verticalDpi="300" orientation="portrait" scale="67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2010-08-26T16:09:08Z</cp:lastPrinted>
  <dcterms:created xsi:type="dcterms:W3CDTF">2000-12-13T17:56:22Z</dcterms:created>
  <dcterms:modified xsi:type="dcterms:W3CDTF">2010-08-26T16:24:13Z</dcterms:modified>
  <cp:category/>
  <cp:version/>
  <cp:contentType/>
  <cp:contentStatus/>
</cp:coreProperties>
</file>